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AGERIO/"/>
    </mc:Choice>
  </mc:AlternateContent>
  <xr:revisionPtr revIDLastSave="340" documentId="13_ncr:1_{418FFAED-BD5C-4C10-BB62-394BA9885286}" xr6:coauthVersionLast="47" xr6:coauthVersionMax="47" xr10:uidLastSave="{6C6B6526-0070-4681-8F88-50B2FB9E170C}"/>
  <bookViews>
    <workbookView xWindow="-120" yWindow="-16320" windowWidth="29040" windowHeight="15720" firstSheet="14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27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7" l="1"/>
  <c r="H9" i="20" s="1"/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<sst xmlns="http://schemas.openxmlformats.org/spreadsheetml/2006/main" count="436" uniqueCount="259">
  <si>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</si>
  <si>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</si>
  <si>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</si>
  <si>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</si>
  <si>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</si>
  <si>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</si>
  <si>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</si>
  <si>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</si>
  <si>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</si>
  <si>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</si>
  <si>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</si>
  <si>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</si>
  <si>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</si>
  <si>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</si>
  <si>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</si>
  <si>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</si>
  <si>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</si>
  <si>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</si>
  <si>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</si>
  <si>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</si>
  <si>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</si>
  <si>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</si>
  <si>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</si>
  <si>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</si>
  <si>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</si>
  <si>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</si>
  <si>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</si>
  <si>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</si>
  <si>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</si>
  <si>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</si>
  <si>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</si>
  <si>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</si>
  <si>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</si>
  <si>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</si>
  <si>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</si>
  <si>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</si>
  <si>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</si>
  <si>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</si>
  <si>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</si>
  <si>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</si>
  <si>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</si>
  <si>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</si>
  <si>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</si>
  <si>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</si>
  <si>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</si>
  <si>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</si>
  <si>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</si>
  <si>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</si>
  <si>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</si>
  <si>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</si>
  <si>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</si>
  <si>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</si>
  <si>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</si>
  <si>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</si>
  <si>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</si>
  <si>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</si>
  <si>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</si>
  <si>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</si>
  <si>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</si>
  <si>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</si>
  <si>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</si>
  <si>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</si>
  <si>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O tema não foi mencionado na PRSA nem em demais documentos relacionados às políticas gerais, diretrizes ou adesões a compromissos.</t>
  </si>
  <si>
    <t>Biodiversidade aquática e poluição da água doce</t>
  </si>
  <si>
    <t>Biodiversidade aquática e poluição marinha</t>
  </si>
  <si>
    <t>Eficiência uso agrícola do solo</t>
  </si>
  <si>
    <t>Uma das diretrizes da PRSA é: "Valorizar e incentivar o uso de tecnologias limpas", que pode estar relacionada ao impacto na produção de poluentes, mas é uma abordagem incompleta e vaga.</t>
  </si>
  <si>
    <t>Uma das diretrizes da PRSA, cujo âmbito são ações, negócios, gestões e relacionamentos, consiste em: "Incentivar o consumo, quando cabível, de produtos reciclados, reutilizados e biodegradáveis". A diretriz pode estar atrelada ao impacto na produção de resíduos sólidos, mas trata apenas do consumo.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</si>
  <si>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</si>
  <si>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</si>
  <si>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</si>
  <si>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</si>
  <si>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</si>
  <si>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</si>
  <si>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</si>
  <si>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</si>
  <si>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</si>
  <si>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</si>
  <si>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</si>
  <si>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</si>
  <si>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</si>
  <si>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</si>
  <si>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</si>
  <si>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</si>
  <si>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</si>
  <si>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</si>
  <si>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</si>
  <si>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</si>
  <si>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</si>
  <si>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</si>
  <si>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</si>
  <si>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</si>
  <si>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</si>
  <si>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</si>
  <si>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</si>
  <si>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</si>
  <si>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</si>
  <si>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</si>
  <si>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</si>
  <si>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</si>
  <si>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</si>
  <si>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</si>
  <si>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</si>
  <si>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</si>
  <si>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</si>
  <si>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</si>
  <si>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</si>
  <si>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</si>
  <si>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</si>
  <si>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</si>
  <si>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</si>
  <si>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</si>
  <si>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</si>
  <si>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</si>
  <si>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</si>
  <si>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</si>
  <si>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</si>
  <si>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</si>
  <si>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</si>
  <si>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</si>
  <si>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</si>
  <si>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</si>
  <si>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</si>
  <si>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</si>
  <si>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</si>
  <si>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</si>
  <si>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</si>
  <si>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</si>
  <si>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</si>
  <si>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</si>
  <si>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</si>
  <si>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</si>
  <si>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</si>
  <si>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</si>
  <si>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</si>
  <si>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</si>
  <si>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</si>
  <si>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Carta Anual Políticas Públicas e Gov. Corporativa (pg. 15) - A estrutura de gerenciamento de riscos da AgeRio considera os princípios básicos aplicados a gestão de riscos, as recomendações dos supervisores, reguladores e as práticas de mercado e compreende a existência de normas, sistemas, rotinas e procedimentos que permitem identificar, mensurar, controlar, mitigar e reportar a exposição aos riscos de forma contínua e integrada. / Carta Anual Políticas Públicas e Gov. Corporativa (pg. 18) -  Compete à instituição, um gerenciamento adequado dos riscos de natureza transversal (risco reputacional, estratégico e socioambiental e climático). Para quais transações e com que frequência os riscos socioambientais e climáticos são monitorados?</t>
  </si>
  <si>
    <t>GRAU DE RELEVÂNCIA</t>
  </si>
  <si>
    <t>Percentual de operações em que houve negativa de investimento ou desinvestimento tendo como principal razão os riscos sociambientais nos últimos 2 anos</t>
  </si>
  <si>
    <t>Baixo - 0 ou 1 ponto</t>
  </si>
  <si>
    <t>Médio - 2 ou 3 pontos</t>
  </si>
  <si>
    <t>Alto - 4 ou 5 pontos</t>
  </si>
  <si>
    <t>0 a 2%</t>
  </si>
  <si>
    <t>Maior que 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</si>
  <si>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</si>
  <si>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</si>
  <si>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</si>
  <si>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</si>
  <si>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</si>
  <si>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</si>
  <si>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</si>
  <si>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</si>
  <si>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</si>
  <si>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</si>
  <si>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</si>
  <si>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</si>
  <si>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</si>
  <si>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</si>
  <si>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</si>
  <si>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</si>
  <si>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Não há informações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</si>
  <si>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</si>
  <si>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</si>
  <si>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</si>
  <si>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</si>
  <si>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Matriz energética de baixo carbono</t>
  </si>
  <si>
    <t>Linha de crédito para projetos sustentáveis https://www.agerio.com.br/areas-de-atuacao/sustentabilidade/</t>
  </si>
  <si>
    <t>Não foram encontradas informações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</si>
  <si>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</si>
  <si>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</si>
  <si>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</si>
  <si>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</si>
  <si>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</si>
  <si>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</si>
  <si>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</si>
  <si>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</si>
  <si>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</si>
  <si>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</si>
  <si>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</si>
  <si>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</si>
  <si>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</si>
  <si>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</si>
  <si>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</si>
  <si>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</si>
  <si>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</si>
  <si>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</si>
  <si>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</si>
  <si>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</si>
  <si>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</si>
  <si>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Linha de crédito para microempreendedores (incluindo microcrédito produtivo orientado), sem distinção de setor:  https://www.agerio.com.br/areas-de-atuacao/tipo/microempreendedor/</t>
  </si>
  <si>
    <t>R$ 3,6 milhões de microcrédito + 293,7 milhões Programa Supera RJ, de um total de R$ 648 milhões), portanto, 46% (Relato Integrado, p. 14)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</si>
  <si>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</si>
  <si>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</si>
  <si>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</si>
  <si>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</si>
  <si>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</si>
  <si>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</si>
  <si>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</si>
  <si>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</si>
  <si>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</si>
  <si>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</si>
  <si>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</si>
  <si>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</si>
  <si>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>Conforme o Balanço 2021 (pg. 2), setores que apresentam risco socioambiental alto representam 1,4% da composição da carteira de crédito.</t>
  </si>
  <si>
    <t xml:space="preserve">Setores econômicos de risco socioambiental médio </t>
  </si>
  <si>
    <t>Conforme o Balanço 2021 (pg. 2), setores que apresentam risco socioambiental médio representam 10% da composição da carteira de crédito.</t>
  </si>
  <si>
    <t>Setores econômicos de risco socioambiental baixo ou nenhum</t>
  </si>
  <si>
    <t>Conforme o Balanço 2021 (pg. 2), setores que apresentam risco socioambiental baixo ou nenhum representam 54% da composição da carteira de crédito.</t>
  </si>
  <si>
    <t xml:space="preserve">Há necessidade de discriminar a divulgação do setor Outros, que representa 34,6% da composição da carteira de crédito, para classificá-lo. 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</si>
  <si>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</si>
  <si>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</si>
  <si>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</si>
  <si>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</si>
  <si>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</si>
  <si>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Risco socioambiental médio</t>
  </si>
  <si>
    <t>Risco socioambiental baixo ou nenhum risco</t>
  </si>
  <si>
    <t>Não há informação sobre conhecimento (ou não) da localização das atividades financiadas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</si>
  <si>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</si>
  <si>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</si>
  <si>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</si>
  <si>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</si>
  <si>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</si>
  <si>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</si>
  <si>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</si>
  <si>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</si>
  <si>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</si>
  <si>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</si>
  <si>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</si>
  <si>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</si>
  <si>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</si>
  <si>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</si>
  <si>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</si>
  <si>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Existe uma Gerência de Planejamento e Clima, mas não há informação de Diretoria tratando o tema</t>
  </si>
  <si>
    <t>Participação feminina na Diretoria</t>
  </si>
  <si>
    <t xml:space="preserve">
</t>
  </si>
  <si>
    <t>Não há participação feminina no Conselho. 50% de participação feminina na Diretoria: https://www.agerio.com.br/wp-content/uploads/2022/06/Curriculos-dos-ocupantes-de-cargos-de-direcao-e-assessoramento.pdf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</si>
  <si>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</si>
  <si>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</si>
  <si>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</si>
  <si>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</si>
  <si>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Houve  curso sobre Licenciamento Ambiental e Sustentabilidade aplicados a IFs para todos os empregados em 2022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</si>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</sst>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2"/>
      <color rgb="FF000000"/>
      <name val="Calibri"/>
      <family val="2"/>
      <charset val="1"/>
    </font>
    <font>
      <sz val="12"/>
      <color theme="1"/>
      <name val="Calibri"/>
    </font>
  </fonts>
  <fills count="2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0" fillId="21" borderId="4" xfId="0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9" fillId="23" borderId="2" xfId="0" applyFont="1" applyFill="1" applyBorder="1" applyAlignment="1" applyProtection="1">
      <alignment horizontal="center" vertical="center"/>
      <protection locked="0"/>
    </xf>
    <xf numFmtId="0" fontId="9" fillId="23" borderId="20" xfId="0" applyFont="1" applyFill="1" applyBorder="1" applyAlignment="1" applyProtection="1">
      <alignment horizontal="center" vertical="center"/>
      <protection locked="0"/>
    </xf>
    <xf numFmtId="0" fontId="9" fillId="24" borderId="20" xfId="0" applyFont="1" applyFill="1" applyBorder="1" applyAlignment="1" applyProtection="1">
      <alignment horizontal="center" vertical="center"/>
      <protection locked="0"/>
    </xf>
    <xf numFmtId="0" fontId="9" fillId="24" borderId="20" xfId="0" applyFont="1" applyFill="1" applyBorder="1" applyAlignment="1" applyProtection="1">
      <alignment horizontal="center" vertical="center" wrapText="1"/>
      <protection locked="0"/>
    </xf>
    <xf numFmtId="0" fontId="9" fillId="23" borderId="2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C1" zoomScale="70" zoomScaleNormal="70" workbookViewId="0">
      <selection activeCell="K15" sqref="K15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75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60" t="s">
        <v>13</v>
      </c>
      <c r="C9" s="160"/>
      <c r="D9" s="70">
        <f>'Temas nas políticas gerais'!D62</f>
        <v>1.2500000000000001E-2</v>
      </c>
      <c r="E9" s="42">
        <f>'Temas nas políticas setoriais'!D62</f>
        <v>0</v>
      </c>
      <c r="F9" s="42">
        <f>'Bases de dados'!J88</f>
        <v>0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0</v>
      </c>
      <c r="J9" s="42">
        <f>'Prod fin imp positivo'!E64</f>
        <v>0.37</v>
      </c>
      <c r="K9" s="42">
        <f>'Portfólio (setor)'!F9</f>
        <v>10</v>
      </c>
      <c r="L9" s="42">
        <f>'Portfólio (localização)'!F9</f>
        <v>0</v>
      </c>
      <c r="M9" s="42">
        <f>'Portfólio (empresa)'!H19</f>
        <v>0</v>
      </c>
      <c r="N9" s="42">
        <f>Governança!G22</f>
        <v>0.64999999999999991</v>
      </c>
      <c r="O9" s="42">
        <f>' Controvérsias socioambientais'!G15</f>
        <v>0</v>
      </c>
    </row>
    <row r="10" spans="1:15">
      <c r="A10" s="1"/>
      <c r="B10" s="160" t="s">
        <v>14</v>
      </c>
      <c r="C10" s="160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61" t="s">
        <v>15</v>
      </c>
      <c r="C13" s="162"/>
      <c r="D13" s="165">
        <f>SUM(D9:O9)</f>
        <v>11.032500000000001</v>
      </c>
    </row>
    <row r="14" spans="1:15">
      <c r="A14" s="1"/>
      <c r="B14" s="163"/>
      <c r="C14" s="164"/>
      <c r="D14" s="166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qFrCSyvsnh+yirwfZAH8FAH8nXmGkJ3p0JkvPKpXFP08rItoaoiTL7/y0EcUpvRsSPoJwHei8wbFtcdtjZCKYA==" saltValue="Viy3bAJAM3jIkLZeBUnM/w==" spinCount="100000" sheet="1" objects="1" scenarios="1"/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47" activePane="bottomRight" state="frozen"/>
      <selection pane="bottomRight" activeCell="C53" sqref="C53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2" customWidth="1"/>
    <col min="2" max="3" width="64.625" style="134" customWidth="1"/>
    <col min="4" max="5" width="16.625" style="134" customWidth="1"/>
    <col min="6" max="6" width="18.5" style="134" customWidth="1"/>
    <col min="7" max="16384" width="10.875" style="8"/>
  </cols>
  <sheetData>
    <row r="1" spans="1:6" ht="32.25" customHeight="1">
      <c r="A1" s="40" t="s">
        <v>21</v>
      </c>
      <c r="B1" s="27" t="s">
        <v>162</v>
      </c>
      <c r="C1" s="27" t="s">
        <v>163</v>
      </c>
      <c r="D1" s="40" t="s">
        <v>25</v>
      </c>
      <c r="E1" s="40" t="s">
        <v>61</v>
      </c>
      <c r="F1" s="8"/>
    </row>
    <row r="2" spans="1:6" ht="15.6">
      <c r="A2" s="27" t="s">
        <v>164</v>
      </c>
      <c r="B2" s="112">
        <v>0</v>
      </c>
      <c r="C2" s="112">
        <v>0</v>
      </c>
      <c r="D2" s="95">
        <v>0.04</v>
      </c>
      <c r="E2" s="52">
        <f t="shared" ref="E2:E32" si="0">(B2+C2)*D2</f>
        <v>0</v>
      </c>
      <c r="F2" s="9"/>
    </row>
    <row r="3" spans="1:6" ht="15.6">
      <c r="A3" s="27"/>
      <c r="B3" s="125"/>
      <c r="C3" s="125"/>
      <c r="D3" s="95"/>
      <c r="E3" s="52"/>
      <c r="F3" s="9"/>
    </row>
    <row r="4" spans="1:6" ht="15.6">
      <c r="A4" s="27" t="s">
        <v>165</v>
      </c>
      <c r="B4" s="116">
        <v>0</v>
      </c>
      <c r="C4" s="116">
        <v>0</v>
      </c>
      <c r="D4" s="90">
        <v>0.04</v>
      </c>
      <c r="E4" s="52">
        <f t="shared" si="0"/>
        <v>0</v>
      </c>
      <c r="F4" s="8"/>
    </row>
    <row r="5" spans="1:6" ht="15.6">
      <c r="A5" s="27"/>
      <c r="B5" s="131"/>
      <c r="C5" s="116"/>
      <c r="D5" s="90"/>
      <c r="E5" s="52"/>
      <c r="F5" s="8"/>
    </row>
    <row r="6" spans="1:6" ht="15.6">
      <c r="A6" s="27" t="s">
        <v>166</v>
      </c>
      <c r="B6" s="112">
        <v>2.5</v>
      </c>
      <c r="C6" s="112">
        <v>0</v>
      </c>
      <c r="D6" s="90">
        <v>0.04</v>
      </c>
      <c r="E6" s="52">
        <f t="shared" si="0"/>
        <v>0.1</v>
      </c>
      <c r="F6" s="8"/>
    </row>
    <row r="7" spans="1:6" ht="30.95">
      <c r="A7" s="27"/>
      <c r="B7" s="125" t="s">
        <v>167</v>
      </c>
      <c r="C7" s="125" t="s">
        <v>168</v>
      </c>
      <c r="D7" s="90"/>
      <c r="E7" s="52"/>
      <c r="F7" s="8"/>
    </row>
    <row r="8" spans="1:6" ht="15.6">
      <c r="A8" s="27" t="s">
        <v>31</v>
      </c>
      <c r="B8" s="116">
        <v>0</v>
      </c>
      <c r="C8" s="116">
        <v>0</v>
      </c>
      <c r="D8" s="90">
        <v>0.04</v>
      </c>
      <c r="E8" s="52">
        <f t="shared" si="0"/>
        <v>0</v>
      </c>
      <c r="F8" s="8"/>
    </row>
    <row r="9" spans="1:6" ht="15.6">
      <c r="A9" s="27"/>
      <c r="B9" s="131"/>
      <c r="C9" s="116"/>
      <c r="D9" s="90"/>
      <c r="E9" s="52"/>
      <c r="F9" s="8"/>
    </row>
    <row r="10" spans="1:6" ht="15.6">
      <c r="A10" s="27" t="s">
        <v>169</v>
      </c>
      <c r="B10" s="112">
        <v>0</v>
      </c>
      <c r="C10" s="112">
        <v>0</v>
      </c>
      <c r="D10" s="90">
        <v>0.05</v>
      </c>
      <c r="E10" s="52">
        <f t="shared" si="0"/>
        <v>0</v>
      </c>
      <c r="F10" s="8"/>
    </row>
    <row r="11" spans="1:6" ht="15.6">
      <c r="A11" s="27"/>
      <c r="B11" s="125"/>
      <c r="C11" s="125"/>
      <c r="D11" s="90"/>
      <c r="E11" s="52"/>
      <c r="F11" s="8"/>
    </row>
    <row r="12" spans="1:6" ht="15.6">
      <c r="A12" s="27" t="s">
        <v>170</v>
      </c>
      <c r="B12" s="116">
        <v>0</v>
      </c>
      <c r="C12" s="116">
        <v>0</v>
      </c>
      <c r="D12" s="90">
        <v>0.04</v>
      </c>
      <c r="E12" s="52">
        <f t="shared" si="0"/>
        <v>0</v>
      </c>
      <c r="F12" s="8"/>
    </row>
    <row r="13" spans="1:6" ht="15.6">
      <c r="A13" s="27"/>
      <c r="B13" s="131"/>
      <c r="C13" s="116"/>
      <c r="D13" s="90"/>
      <c r="E13" s="52"/>
      <c r="F13" s="8"/>
    </row>
    <row r="14" spans="1:6" ht="30.95">
      <c r="A14" s="27" t="s">
        <v>171</v>
      </c>
      <c r="B14" s="112">
        <v>0</v>
      </c>
      <c r="C14" s="112">
        <v>0</v>
      </c>
      <c r="D14" s="90">
        <v>0.04</v>
      </c>
      <c r="E14" s="52">
        <f t="shared" si="0"/>
        <v>0</v>
      </c>
      <c r="F14" s="8"/>
    </row>
    <row r="15" spans="1:6" ht="15.6">
      <c r="A15" s="27"/>
      <c r="B15" s="125"/>
      <c r="C15" s="125"/>
      <c r="D15" s="90"/>
      <c r="E15" s="52"/>
      <c r="F15" s="8"/>
    </row>
    <row r="16" spans="1:6" ht="15.6">
      <c r="A16" s="27" t="s">
        <v>172</v>
      </c>
      <c r="B16" s="116">
        <v>0</v>
      </c>
      <c r="C16" s="116">
        <v>0</v>
      </c>
      <c r="D16" s="90">
        <v>0.04</v>
      </c>
      <c r="E16" s="52">
        <f t="shared" si="0"/>
        <v>0</v>
      </c>
      <c r="F16" s="8"/>
    </row>
    <row r="17" spans="1:6" ht="15.6">
      <c r="A17" s="27"/>
      <c r="B17" s="131"/>
      <c r="C17" s="116"/>
      <c r="D17" s="90"/>
      <c r="E17" s="52"/>
      <c r="F17" s="8"/>
    </row>
    <row r="18" spans="1:6" ht="15.6">
      <c r="A18" s="27" t="s">
        <v>34</v>
      </c>
      <c r="B18" s="112">
        <v>0</v>
      </c>
      <c r="C18" s="112">
        <v>0</v>
      </c>
      <c r="D18" s="90">
        <v>0.04</v>
      </c>
      <c r="E18" s="52">
        <f t="shared" si="0"/>
        <v>0</v>
      </c>
      <c r="F18" s="8"/>
    </row>
    <row r="19" spans="1:6" ht="15.6">
      <c r="A19" s="27"/>
      <c r="B19" s="125"/>
      <c r="C19" s="125"/>
      <c r="D19" s="90"/>
      <c r="E19" s="52"/>
      <c r="F19" s="8"/>
    </row>
    <row r="20" spans="1:6" ht="30.95">
      <c r="A20" s="27" t="s">
        <v>173</v>
      </c>
      <c r="B20" s="116">
        <v>0</v>
      </c>
      <c r="C20" s="116">
        <v>0</v>
      </c>
      <c r="D20" s="90">
        <v>0.04</v>
      </c>
      <c r="E20" s="52">
        <f t="shared" si="0"/>
        <v>0</v>
      </c>
      <c r="F20" s="8"/>
    </row>
    <row r="21" spans="1:6" ht="15.6">
      <c r="A21" s="27"/>
      <c r="B21" s="131"/>
      <c r="C21" s="116"/>
      <c r="D21" s="90"/>
      <c r="E21" s="52"/>
      <c r="F21" s="8"/>
    </row>
    <row r="22" spans="1:6" ht="15.6">
      <c r="A22" s="27" t="s">
        <v>174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6">
      <c r="A23" s="27"/>
      <c r="B23" s="125"/>
      <c r="C23" s="125"/>
      <c r="D23" s="90"/>
      <c r="E23" s="52"/>
      <c r="F23" s="8"/>
    </row>
    <row r="24" spans="1:6" ht="15.6">
      <c r="A24" s="27" t="s">
        <v>175</v>
      </c>
      <c r="B24" s="116">
        <v>0</v>
      </c>
      <c r="C24" s="116">
        <v>0</v>
      </c>
      <c r="D24" s="90">
        <v>0.04</v>
      </c>
      <c r="E24" s="52">
        <f t="shared" si="0"/>
        <v>0</v>
      </c>
      <c r="F24" s="8"/>
    </row>
    <row r="25" spans="1:6" ht="15.6">
      <c r="A25" s="27"/>
      <c r="B25" s="131"/>
      <c r="C25" s="116"/>
      <c r="D25" s="90"/>
      <c r="E25" s="52"/>
      <c r="F25" s="8"/>
    </row>
    <row r="26" spans="1:6" ht="15.6">
      <c r="A26" s="27" t="s">
        <v>176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 ht="15.6">
      <c r="A27" s="27"/>
      <c r="B27" s="125"/>
      <c r="C27" s="125"/>
      <c r="D27" s="90"/>
      <c r="E27" s="52"/>
      <c r="F27" s="8"/>
    </row>
    <row r="28" spans="1:6" ht="15.6">
      <c r="A28" s="27" t="s">
        <v>177</v>
      </c>
      <c r="B28" s="116">
        <v>0</v>
      </c>
      <c r="C28" s="116">
        <v>0</v>
      </c>
      <c r="D28" s="90">
        <v>0.02</v>
      </c>
      <c r="E28" s="52">
        <f t="shared" si="0"/>
        <v>0</v>
      </c>
      <c r="F28" s="9"/>
    </row>
    <row r="29" spans="1:6" ht="15.6">
      <c r="A29" s="27"/>
      <c r="B29" s="131"/>
      <c r="C29" s="116"/>
      <c r="D29" s="90"/>
      <c r="E29" s="52"/>
      <c r="F29" s="9"/>
    </row>
    <row r="30" spans="1:6" ht="15.6">
      <c r="A30" s="27" t="s">
        <v>178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 ht="15.6">
      <c r="A31" s="27"/>
      <c r="B31" s="125"/>
      <c r="C31" s="125"/>
      <c r="D31" s="90"/>
      <c r="E31" s="52"/>
      <c r="F31" s="9"/>
    </row>
    <row r="32" spans="1:6" ht="15.6">
      <c r="A32" s="27" t="s">
        <v>179</v>
      </c>
      <c r="B32" s="116">
        <v>0</v>
      </c>
      <c r="C32" s="116">
        <v>0</v>
      </c>
      <c r="D32" s="90">
        <v>0.02</v>
      </c>
      <c r="E32" s="52">
        <f t="shared" si="0"/>
        <v>0</v>
      </c>
      <c r="F32" s="9"/>
    </row>
    <row r="33" spans="1:6" ht="15.6">
      <c r="A33" s="27"/>
      <c r="B33" s="131"/>
      <c r="C33" s="116"/>
      <c r="D33" s="90"/>
      <c r="E33" s="52"/>
      <c r="F33" s="9"/>
    </row>
    <row r="34" spans="1:6" ht="15.6">
      <c r="A34" s="27" t="s">
        <v>180</v>
      </c>
      <c r="B34" s="112">
        <v>0</v>
      </c>
      <c r="C34" s="112">
        <v>0</v>
      </c>
      <c r="D34" s="90">
        <v>0.03</v>
      </c>
      <c r="E34" s="52">
        <f t="shared" ref="E34:E62" si="1">(B34+C34)*D34</f>
        <v>0</v>
      </c>
      <c r="F34" s="9"/>
    </row>
    <row r="35" spans="1:6" ht="15.6">
      <c r="A35" s="27"/>
      <c r="B35" s="125"/>
      <c r="C35" s="125"/>
      <c r="D35" s="90"/>
      <c r="E35" s="52"/>
      <c r="F35" s="9"/>
    </row>
    <row r="36" spans="1:6" ht="15.6">
      <c r="A36" s="27" t="s">
        <v>181</v>
      </c>
      <c r="B36" s="116">
        <v>0</v>
      </c>
      <c r="C36" s="116">
        <v>0</v>
      </c>
      <c r="D36" s="90">
        <v>0.03</v>
      </c>
      <c r="E36" s="52">
        <f t="shared" si="1"/>
        <v>0</v>
      </c>
      <c r="F36" s="9"/>
    </row>
    <row r="37" spans="1:6" ht="15.6">
      <c r="A37" s="27"/>
      <c r="B37" s="131"/>
      <c r="C37" s="116"/>
      <c r="D37" s="90"/>
      <c r="E37" s="52"/>
      <c r="F37" s="9"/>
    </row>
    <row r="38" spans="1:6" ht="15.6">
      <c r="A38" s="27" t="s">
        <v>182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6">
      <c r="A39" s="27"/>
      <c r="B39" s="125"/>
      <c r="C39" s="125"/>
      <c r="D39" s="90"/>
      <c r="E39" s="52"/>
      <c r="F39" s="9"/>
    </row>
    <row r="40" spans="1:6" ht="15.6">
      <c r="A40" s="27" t="s">
        <v>183</v>
      </c>
      <c r="B40" s="116">
        <v>0</v>
      </c>
      <c r="C40" s="116">
        <v>0</v>
      </c>
      <c r="D40" s="90">
        <v>0.03</v>
      </c>
      <c r="E40" s="52">
        <f t="shared" si="1"/>
        <v>0</v>
      </c>
      <c r="F40" s="9"/>
    </row>
    <row r="41" spans="1:6" ht="15.6">
      <c r="A41" s="27"/>
      <c r="B41" s="131"/>
      <c r="C41" s="116"/>
      <c r="D41" s="90"/>
      <c r="E41" s="52"/>
      <c r="F41" s="9"/>
    </row>
    <row r="42" spans="1:6" ht="15.6">
      <c r="A42" s="27" t="s">
        <v>184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6">
      <c r="A43" s="27"/>
      <c r="B43" s="125"/>
      <c r="C43" s="125"/>
      <c r="D43" s="90"/>
      <c r="E43" s="52"/>
      <c r="F43" s="9"/>
    </row>
    <row r="44" spans="1:6" ht="15.6">
      <c r="A44" s="27" t="s">
        <v>185</v>
      </c>
      <c r="B44" s="116">
        <v>0</v>
      </c>
      <c r="C44" s="116">
        <v>0</v>
      </c>
      <c r="D44" s="90">
        <v>0.03</v>
      </c>
      <c r="E44" s="52">
        <f t="shared" si="1"/>
        <v>0</v>
      </c>
      <c r="F44" s="9"/>
    </row>
    <row r="45" spans="1:6" ht="15.6">
      <c r="A45" s="27"/>
      <c r="B45" s="131"/>
      <c r="C45" s="116"/>
      <c r="D45" s="90"/>
      <c r="E45" s="52"/>
      <c r="F45" s="9"/>
    </row>
    <row r="46" spans="1:6" ht="30.95">
      <c r="A46" s="27" t="s">
        <v>186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 ht="15.6">
      <c r="A47" s="27"/>
      <c r="B47" s="125"/>
      <c r="C47" s="125"/>
      <c r="D47" s="90"/>
      <c r="E47" s="52"/>
      <c r="F47" s="9"/>
    </row>
    <row r="48" spans="1:6" ht="15.6">
      <c r="A48" s="27" t="s">
        <v>187</v>
      </c>
      <c r="B48" s="116">
        <v>0</v>
      </c>
      <c r="C48" s="116">
        <v>0</v>
      </c>
      <c r="D48" s="90">
        <v>0.03</v>
      </c>
      <c r="E48" s="52">
        <f t="shared" si="1"/>
        <v>0</v>
      </c>
      <c r="F48" s="9"/>
    </row>
    <row r="49" spans="1:6" ht="15.6">
      <c r="A49" s="27"/>
      <c r="B49" s="131"/>
      <c r="C49" s="116"/>
      <c r="D49" s="90"/>
      <c r="E49" s="52"/>
      <c r="F49" s="9"/>
    </row>
    <row r="50" spans="1:6" ht="15.6">
      <c r="A50" s="27" t="s">
        <v>188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6">
      <c r="A51" s="27"/>
      <c r="B51" s="125"/>
      <c r="C51" s="125"/>
      <c r="D51" s="90"/>
      <c r="E51" s="52"/>
      <c r="F51" s="9"/>
    </row>
    <row r="52" spans="1:6" ht="15.6">
      <c r="A52" s="27" t="s">
        <v>189</v>
      </c>
      <c r="B52" s="116">
        <v>2.5</v>
      </c>
      <c r="C52" s="116">
        <v>6.5</v>
      </c>
      <c r="D52" s="90">
        <v>0.03</v>
      </c>
      <c r="E52" s="52">
        <f t="shared" si="1"/>
        <v>0.27</v>
      </c>
      <c r="F52" s="9"/>
    </row>
    <row r="53" spans="1:6" ht="46.5">
      <c r="A53" s="27"/>
      <c r="B53" s="131" t="s">
        <v>190</v>
      </c>
      <c r="C53" s="131" t="s">
        <v>191</v>
      </c>
      <c r="D53" s="90"/>
      <c r="E53" s="52"/>
      <c r="F53" s="9"/>
    </row>
    <row r="54" spans="1:6" ht="15.6">
      <c r="A54" s="27" t="s">
        <v>192</v>
      </c>
      <c r="B54" s="112">
        <v>0</v>
      </c>
      <c r="C54" s="112">
        <v>0</v>
      </c>
      <c r="D54" s="90">
        <v>0.03</v>
      </c>
      <c r="E54" s="52">
        <f t="shared" si="1"/>
        <v>0</v>
      </c>
      <c r="F54" s="9"/>
    </row>
    <row r="55" spans="1:6" ht="15.6">
      <c r="A55" s="27"/>
      <c r="B55" s="125"/>
      <c r="C55" s="125"/>
      <c r="D55" s="90"/>
      <c r="E55" s="52"/>
      <c r="F55" s="9"/>
    </row>
    <row r="56" spans="1:6" ht="15.6">
      <c r="A56" s="27" t="s">
        <v>193</v>
      </c>
      <c r="B56" s="116">
        <v>0</v>
      </c>
      <c r="C56" s="116">
        <v>0</v>
      </c>
      <c r="D56" s="90">
        <v>0.03</v>
      </c>
      <c r="E56" s="52">
        <f t="shared" si="1"/>
        <v>0</v>
      </c>
      <c r="F56" s="9"/>
    </row>
    <row r="57" spans="1:6" ht="15.6">
      <c r="A57" s="27"/>
      <c r="B57" s="131"/>
      <c r="C57" s="116"/>
      <c r="D57" s="90"/>
      <c r="E57" s="52"/>
      <c r="F57" s="9"/>
    </row>
    <row r="58" spans="1:6" ht="15.6">
      <c r="A58" s="27" t="s">
        <v>194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6">
      <c r="A59" s="27"/>
      <c r="B59" s="125"/>
      <c r="C59" s="125"/>
      <c r="D59" s="90"/>
      <c r="E59" s="52"/>
      <c r="F59" s="9"/>
    </row>
    <row r="60" spans="1:6" ht="15.6">
      <c r="A60" s="27" t="s">
        <v>195</v>
      </c>
      <c r="B60" s="116">
        <v>0</v>
      </c>
      <c r="C60" s="116">
        <v>0</v>
      </c>
      <c r="D60" s="90">
        <v>0.02</v>
      </c>
      <c r="E60" s="52">
        <f t="shared" si="1"/>
        <v>0</v>
      </c>
      <c r="F60" s="9"/>
    </row>
    <row r="61" spans="1:6" ht="15.6">
      <c r="A61" s="27"/>
      <c r="B61" s="131"/>
      <c r="C61" s="116"/>
      <c r="D61" s="90"/>
      <c r="E61" s="52"/>
      <c r="F61" s="9"/>
    </row>
    <row r="62" spans="1:6" ht="15.6">
      <c r="A62" s="27" t="s">
        <v>196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6">
      <c r="A63" s="27"/>
      <c r="B63" s="125"/>
      <c r="C63" s="125"/>
      <c r="D63" s="90"/>
      <c r="E63" s="52"/>
      <c r="F63" s="8"/>
    </row>
    <row r="64" spans="1:6" ht="15.6">
      <c r="A64" s="8"/>
      <c r="B64" s="8"/>
      <c r="C64" s="46" t="s">
        <v>68</v>
      </c>
      <c r="D64" s="97">
        <f>SUM(D2:D62)</f>
        <v>1.0000000000000002</v>
      </c>
      <c r="E64" s="106">
        <f>SUM(E2:E63)</f>
        <v>0.37</v>
      </c>
      <c r="F64" s="8" t="s">
        <v>136</v>
      </c>
    </row>
    <row r="65" spans="1:6" ht="15.6">
      <c r="A65" s="147"/>
      <c r="B65" s="132"/>
      <c r="C65" s="132"/>
      <c r="D65" s="132"/>
      <c r="E65" s="132"/>
      <c r="F65" s="132"/>
    </row>
    <row r="66" spans="1:6" ht="20.100000000000001" customHeight="1">
      <c r="B66" s="132"/>
      <c r="C66" s="132"/>
      <c r="D66" s="132"/>
      <c r="E66" s="132"/>
      <c r="F66" s="132"/>
    </row>
    <row r="67" spans="1:6" ht="18.600000000000001" customHeight="1">
      <c r="B67" s="132"/>
      <c r="C67" s="132"/>
      <c r="D67" s="132"/>
      <c r="E67" s="132"/>
      <c r="F67" s="132"/>
    </row>
    <row r="68" spans="1:6" ht="15.6">
      <c r="B68" s="132"/>
      <c r="C68" s="132"/>
      <c r="D68" s="132"/>
      <c r="E68" s="132"/>
      <c r="F68" s="132"/>
    </row>
    <row r="69" spans="1:6" ht="15.6">
      <c r="B69" s="132"/>
      <c r="C69" s="132"/>
      <c r="D69" s="132"/>
      <c r="E69" s="132"/>
      <c r="F69" s="132"/>
    </row>
    <row r="70" spans="1:6" ht="15.6">
      <c r="B70" s="132"/>
      <c r="C70" s="132"/>
      <c r="D70" s="132"/>
      <c r="E70" s="132"/>
      <c r="F70" s="132"/>
    </row>
    <row r="71" spans="1:6" ht="15.6">
      <c r="A71" s="134"/>
    </row>
    <row r="72" spans="1:6" ht="15.6">
      <c r="A72" s="134"/>
    </row>
    <row r="73" spans="1:6" ht="15.6">
      <c r="A73" s="134"/>
    </row>
    <row r="74" spans="1:6" ht="15.6">
      <c r="A74" s="134"/>
    </row>
    <row r="75" spans="1:6" ht="15.6">
      <c r="A75" s="134"/>
    </row>
    <row r="76" spans="1:6" ht="15.6">
      <c r="A76" s="134"/>
    </row>
    <row r="77" spans="1:6" ht="15.6">
      <c r="A77" s="134"/>
      <c r="D77" s="132"/>
    </row>
    <row r="78" spans="1:6" ht="15.6">
      <c r="A78" s="134"/>
    </row>
    <row r="79" spans="1:6" ht="15.6">
      <c r="A79" s="134"/>
    </row>
    <row r="80" spans="1:6" ht="15.6">
      <c r="A80" s="134"/>
    </row>
    <row r="81" spans="1:1" ht="15.6">
      <c r="A81" s="134"/>
    </row>
    <row r="82" spans="1:1" ht="15.6">
      <c r="A82" s="134"/>
    </row>
    <row r="83" spans="1:1" ht="15.6">
      <c r="A83" s="134"/>
    </row>
    <row r="84" spans="1:1" ht="15.6"/>
    <row r="85" spans="1:1" ht="15.6"/>
    <row r="86" spans="1:1" ht="15.6"/>
    <row r="87" spans="1:1" ht="15.6"/>
  </sheetData>
  <sheetProtection algorithmName="SHA-512" hashValue="yoU2VbvjnyA4oyZB99hrmqPn5DlNhFERVegjLkTXK233zKTSrFT773ySLXT5uGq+vJFNx19s7abjI1D4IriCJQ==" saltValue="PxbaKZj0hJUASSYiaaZmYg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3" activePane="bottomRight" state="frozen"/>
      <selection pane="bottomRight" activeCell="D7" sqref="D7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5" customWidth="1"/>
    <col min="2" max="5" width="32.625" style="135" customWidth="1"/>
    <col min="6" max="6" width="15" style="135" customWidth="1"/>
    <col min="7" max="7" width="17" style="135" customWidth="1"/>
    <col min="8" max="16384" width="10.875" style="1"/>
  </cols>
  <sheetData>
    <row r="1" spans="1:7" ht="16.149999999999999" customHeight="1">
      <c r="A1" s="83"/>
      <c r="B1" s="176" t="s">
        <v>197</v>
      </c>
      <c r="C1" s="176"/>
      <c r="D1" s="176"/>
      <c r="E1" s="176"/>
      <c r="F1" s="48" t="s">
        <v>68</v>
      </c>
      <c r="G1" s="37"/>
    </row>
    <row r="2" spans="1:7" ht="30.95">
      <c r="A2" s="40" t="s">
        <v>198</v>
      </c>
      <c r="B2" s="27" t="s">
        <v>199</v>
      </c>
      <c r="C2" s="27" t="s">
        <v>200</v>
      </c>
      <c r="D2" s="27" t="s">
        <v>201</v>
      </c>
      <c r="E2" s="27" t="s">
        <v>202</v>
      </c>
      <c r="F2" s="48"/>
      <c r="G2" s="1"/>
    </row>
    <row r="3" spans="1:7">
      <c r="A3" s="21" t="s">
        <v>203</v>
      </c>
      <c r="B3" s="128"/>
      <c r="C3" s="128"/>
      <c r="D3" s="128">
        <v>4</v>
      </c>
      <c r="E3" s="128"/>
      <c r="F3" s="47">
        <f>SUM(B3:E3)</f>
        <v>4</v>
      </c>
      <c r="G3" s="1"/>
    </row>
    <row r="4" spans="1:7" ht="77.45">
      <c r="A4" s="21"/>
      <c r="B4" s="128"/>
      <c r="C4" s="128"/>
      <c r="D4" s="128" t="s">
        <v>204</v>
      </c>
      <c r="E4" s="128"/>
      <c r="F4" s="47"/>
      <c r="G4" s="1"/>
    </row>
    <row r="5" spans="1:7">
      <c r="A5" s="21" t="s">
        <v>205</v>
      </c>
      <c r="B5" s="113"/>
      <c r="C5" s="113"/>
      <c r="D5" s="113">
        <v>3</v>
      </c>
      <c r="E5" s="113"/>
      <c r="F5" s="47">
        <f t="shared" ref="F5:F7" si="0">SUM(B5:E5)</f>
        <v>3</v>
      </c>
      <c r="G5" s="1"/>
    </row>
    <row r="6" spans="1:7" ht="77.45">
      <c r="A6" s="21"/>
      <c r="B6" s="113"/>
      <c r="C6" s="113"/>
      <c r="D6" s="113" t="s">
        <v>206</v>
      </c>
      <c r="E6" s="113"/>
      <c r="F6" s="47"/>
      <c r="G6" s="1"/>
    </row>
    <row r="7" spans="1:7" ht="30.95">
      <c r="A7" s="79" t="s">
        <v>207</v>
      </c>
      <c r="B7" s="128">
        <v>4</v>
      </c>
      <c r="C7" s="128"/>
      <c r="D7" s="128"/>
      <c r="E7" s="128"/>
      <c r="F7" s="47">
        <f t="shared" si="0"/>
        <v>4</v>
      </c>
      <c r="G7" s="1"/>
    </row>
    <row r="8" spans="1:7" ht="77.45">
      <c r="A8" s="21"/>
      <c r="B8" s="128" t="s">
        <v>208</v>
      </c>
      <c r="C8" s="128"/>
      <c r="D8" s="128"/>
      <c r="E8" s="128"/>
      <c r="F8" s="47"/>
      <c r="G8" s="1"/>
    </row>
    <row r="9" spans="1:7">
      <c r="A9" s="40" t="s">
        <v>68</v>
      </c>
      <c r="B9" s="52">
        <f>B3+B5+B7</f>
        <v>4</v>
      </c>
      <c r="C9" s="52">
        <f t="shared" ref="C9:E9" si="1">C3+C5+C7</f>
        <v>0</v>
      </c>
      <c r="D9" s="52">
        <f t="shared" si="1"/>
        <v>7</v>
      </c>
      <c r="E9" s="52">
        <f t="shared" si="1"/>
        <v>0</v>
      </c>
      <c r="F9" s="105">
        <f>MIN(SUM(F3:F7),10)</f>
        <v>10</v>
      </c>
      <c r="G9" s="8" t="s">
        <v>136</v>
      </c>
    </row>
    <row r="10" spans="1:7" ht="62.1">
      <c r="A10" s="141"/>
      <c r="B10" s="132" t="s">
        <v>209</v>
      </c>
      <c r="C10" s="132"/>
      <c r="D10" s="132"/>
      <c r="E10" s="132"/>
      <c r="F10" s="139"/>
    </row>
    <row r="11" spans="1:7">
      <c r="A11" s="139"/>
      <c r="B11" s="157"/>
      <c r="C11" s="139"/>
      <c r="D11" s="139"/>
      <c r="E11" s="139"/>
      <c r="F11" s="139"/>
    </row>
    <row r="12" spans="1:7" ht="18.600000000000001" customHeight="1">
      <c r="A12" s="139"/>
      <c r="B12" s="147"/>
      <c r="C12" s="139"/>
      <c r="D12" s="139"/>
      <c r="E12" s="139"/>
      <c r="F12" s="139"/>
    </row>
    <row r="13" spans="1:7">
      <c r="A13" s="139"/>
      <c r="B13" s="139"/>
      <c r="C13" s="139"/>
      <c r="D13" s="139"/>
      <c r="E13" s="139"/>
      <c r="F13" s="132"/>
      <c r="G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</sheetData>
  <sheetProtection algorithmName="SHA-512" hashValue="2NUtJ8tHbbykevwebUse7Q7BXke0WsC3MGxcp21HZZnaZbssBZcBzp+D4xDKfxcHgPd6j4ZJOGaQZrGSGHQ1EQ==" saltValue="hLctUz7QEip57SIew6PIfw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B6" activePane="bottomRight" state="frozen"/>
      <selection pane="bottomRight" activeCell="F7" sqref="F7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5" customWidth="1"/>
    <col min="2" max="4" width="32.625" style="135" customWidth="1"/>
    <col min="5" max="5" width="15" style="135" customWidth="1"/>
    <col min="6" max="6" width="12.5" style="135" customWidth="1"/>
    <col min="7" max="7" width="15" style="135" customWidth="1"/>
    <col min="8" max="16384" width="10.875" style="1"/>
  </cols>
  <sheetData>
    <row r="1" spans="1:7">
      <c r="A1" s="2"/>
      <c r="B1" s="177" t="s">
        <v>197</v>
      </c>
      <c r="C1" s="177"/>
      <c r="D1" s="177"/>
      <c r="E1" s="2"/>
      <c r="F1" s="2"/>
      <c r="G1" s="1"/>
    </row>
    <row r="2" spans="1:7" ht="89.25" customHeight="1">
      <c r="A2" s="36" t="s">
        <v>210</v>
      </c>
      <c r="B2" s="50" t="s">
        <v>211</v>
      </c>
      <c r="C2" s="50" t="s">
        <v>212</v>
      </c>
      <c r="D2" s="50" t="s">
        <v>213</v>
      </c>
      <c r="E2" s="20" t="s">
        <v>25</v>
      </c>
      <c r="F2" s="20" t="s">
        <v>68</v>
      </c>
      <c r="G2" s="37"/>
    </row>
    <row r="3" spans="1:7" ht="16.149999999999999" customHeight="1">
      <c r="A3" s="12" t="s">
        <v>214</v>
      </c>
      <c r="B3" s="114"/>
      <c r="C3" s="114"/>
      <c r="D3" s="114"/>
      <c r="E3" s="92">
        <v>0.45</v>
      </c>
      <c r="F3" s="56">
        <f>SUM(B3:D3)*E3</f>
        <v>0</v>
      </c>
      <c r="G3" s="1"/>
    </row>
    <row r="4" spans="1:7" ht="16.149999999999999" customHeight="1">
      <c r="A4" s="12"/>
      <c r="B4" s="126"/>
      <c r="C4" s="126"/>
      <c r="D4" s="126"/>
      <c r="E4" s="44"/>
      <c r="F4" s="56"/>
      <c r="G4" s="1"/>
    </row>
    <row r="5" spans="1:7" ht="16.149999999999999" customHeight="1">
      <c r="A5" s="12" t="s">
        <v>215</v>
      </c>
      <c r="B5" s="130"/>
      <c r="C5" s="130"/>
      <c r="D5" s="130"/>
      <c r="E5" s="92">
        <v>0.3</v>
      </c>
      <c r="F5" s="56">
        <f t="shared" ref="F5:F7" si="0">SUM(B5:D5)*E5</f>
        <v>0</v>
      </c>
      <c r="G5" s="1"/>
    </row>
    <row r="6" spans="1:7" ht="16.149999999999999" customHeight="1">
      <c r="A6" s="12"/>
      <c r="B6" s="129"/>
      <c r="C6" s="129"/>
      <c r="D6" s="129"/>
      <c r="E6" s="44"/>
      <c r="F6" s="56"/>
      <c r="G6" s="1"/>
    </row>
    <row r="7" spans="1:7" ht="16.149999999999999" customHeight="1">
      <c r="A7" s="13" t="s">
        <v>216</v>
      </c>
      <c r="B7" s="126"/>
      <c r="C7" s="126"/>
      <c r="D7" s="126"/>
      <c r="E7" s="92">
        <v>0.25</v>
      </c>
      <c r="F7" s="56">
        <f t="shared" si="0"/>
        <v>0</v>
      </c>
      <c r="G7" s="1"/>
    </row>
    <row r="8" spans="1:7" ht="16.149999999999999" customHeight="1">
      <c r="A8" s="12"/>
      <c r="B8" s="126"/>
      <c r="C8" s="126"/>
      <c r="D8" s="126"/>
      <c r="E8" s="44"/>
      <c r="F8" s="56"/>
      <c r="G8" s="1"/>
    </row>
    <row r="9" spans="1:7" ht="16.149999999999999" customHeight="1">
      <c r="A9" s="36" t="s">
        <v>135</v>
      </c>
      <c r="B9" s="43">
        <f>B3+B5+B7</f>
        <v>0</v>
      </c>
      <c r="C9" s="43">
        <f t="shared" ref="C9:D9" si="1">C3+C5+C7</f>
        <v>0</v>
      </c>
      <c r="D9" s="43">
        <f t="shared" si="1"/>
        <v>0</v>
      </c>
      <c r="E9" s="117">
        <f>SUM(E3:E8)</f>
        <v>1</v>
      </c>
      <c r="F9" s="104">
        <f>MIN(SUM(F3:F7),10)</f>
        <v>0</v>
      </c>
      <c r="G9" s="8" t="s">
        <v>136</v>
      </c>
    </row>
    <row r="10" spans="1:7">
      <c r="A10" s="143"/>
      <c r="B10" s="143"/>
      <c r="C10" s="139"/>
      <c r="D10" s="139"/>
      <c r="E10" s="139"/>
      <c r="F10" s="139"/>
    </row>
    <row r="11" spans="1:7" ht="62.1">
      <c r="A11" s="139"/>
      <c r="B11" s="158" t="s">
        <v>217</v>
      </c>
      <c r="C11" s="139"/>
      <c r="D11" s="139"/>
      <c r="E11" s="139"/>
      <c r="F11" s="139"/>
    </row>
    <row r="12" spans="1:7">
      <c r="A12" s="139"/>
      <c r="B12" s="139"/>
      <c r="C12" s="139"/>
      <c r="D12" s="139"/>
      <c r="E12" s="139"/>
      <c r="F12" s="139"/>
    </row>
    <row r="13" spans="1:7" ht="17.100000000000001" customHeight="1">
      <c r="A13" s="139"/>
      <c r="B13" s="139"/>
      <c r="C13" s="139"/>
      <c r="D13" s="139"/>
      <c r="E13" s="132"/>
      <c r="F13" s="132"/>
    </row>
    <row r="14" spans="1:7">
      <c r="A14" s="139"/>
      <c r="B14" s="139"/>
      <c r="C14" s="139"/>
      <c r="D14" s="139"/>
      <c r="E14" s="139"/>
      <c r="F14" s="139"/>
    </row>
    <row r="15" spans="1:7">
      <c r="A15" s="139"/>
      <c r="B15" s="139"/>
      <c r="C15" s="139"/>
      <c r="D15" s="139"/>
      <c r="E15" s="139"/>
      <c r="F15" s="139"/>
    </row>
    <row r="16" spans="1:7">
      <c r="A16" s="139"/>
      <c r="B16" s="139"/>
      <c r="C16" s="139"/>
      <c r="D16" s="139"/>
      <c r="E16" s="139"/>
      <c r="F16" s="139"/>
    </row>
  </sheetData>
  <sheetProtection algorithmName="SHA-512" hashValue="ssSqUNe8+k1W1dCDzxOXIHXSiCWKPZu/52fCLORTwB/dzxUEGardWgeDgeBd73R88kP94voP2Qb9PtcrBIRH9Q==" saltValue="pxpIZqh5osy8KZs5N51wC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7" activePane="bottomRight" state="frozen"/>
      <selection pane="bottomRight" activeCell="C18" sqref="C18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5" customWidth="1"/>
    <col min="6" max="6" width="29.5" style="135" customWidth="1"/>
    <col min="7" max="7" width="15" style="135" customWidth="1"/>
    <col min="8" max="8" width="17" style="135" customWidth="1"/>
    <col min="9" max="9" width="16.5" style="135" customWidth="1"/>
    <col min="10" max="16384" width="10.875" style="1"/>
  </cols>
  <sheetData>
    <row r="1" spans="1:9">
      <c r="A1" s="36"/>
      <c r="B1" s="180" t="s">
        <v>218</v>
      </c>
      <c r="C1" s="181"/>
      <c r="D1" s="181"/>
      <c r="E1" s="182"/>
      <c r="F1" s="36"/>
      <c r="G1" s="36"/>
      <c r="H1" s="36"/>
      <c r="I1" s="1"/>
    </row>
    <row r="2" spans="1:9" ht="92.65" customHeight="1">
      <c r="A2" s="36" t="s">
        <v>219</v>
      </c>
      <c r="B2" s="50" t="s">
        <v>199</v>
      </c>
      <c r="C2" s="50" t="s">
        <v>200</v>
      </c>
      <c r="D2" s="50" t="s">
        <v>220</v>
      </c>
      <c r="E2" s="50" t="s">
        <v>202</v>
      </c>
      <c r="F2" s="36" t="s">
        <v>135</v>
      </c>
      <c r="G2" s="36" t="s">
        <v>25</v>
      </c>
      <c r="H2" s="36" t="s">
        <v>61</v>
      </c>
      <c r="I2" s="37"/>
    </row>
    <row r="3" spans="1:9" ht="32.25" customHeight="1">
      <c r="A3" s="39" t="s">
        <v>214</v>
      </c>
      <c r="B3" s="126"/>
      <c r="C3" s="126"/>
      <c r="D3" s="126"/>
      <c r="E3" s="126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25" customHeight="1">
      <c r="A4" s="39"/>
      <c r="B4" s="126"/>
      <c r="C4" s="126"/>
      <c r="D4" s="126"/>
      <c r="E4" s="126"/>
      <c r="F4" s="56"/>
      <c r="G4" s="43"/>
      <c r="H4" s="56"/>
      <c r="I4" s="1"/>
    </row>
    <row r="5" spans="1:9" ht="32.25" customHeight="1">
      <c r="A5" s="39" t="s">
        <v>215</v>
      </c>
      <c r="B5" s="127"/>
      <c r="C5" s="127"/>
      <c r="D5" s="127"/>
      <c r="E5" s="127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25" customHeight="1">
      <c r="A6" s="12"/>
      <c r="B6" s="127"/>
      <c r="C6" s="127"/>
      <c r="D6" s="127"/>
      <c r="E6" s="127"/>
      <c r="F6" s="56"/>
      <c r="G6" s="43"/>
      <c r="H6" s="56"/>
      <c r="I6" s="1"/>
    </row>
    <row r="7" spans="1:9" ht="32.25" customHeight="1">
      <c r="A7" s="13" t="s">
        <v>221</v>
      </c>
      <c r="B7" s="126"/>
      <c r="C7" s="126"/>
      <c r="D7" s="126"/>
      <c r="E7" s="126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25" customHeight="1">
      <c r="A8" s="12"/>
      <c r="B8" s="126"/>
      <c r="C8" s="126"/>
      <c r="D8" s="126"/>
      <c r="E8" s="126"/>
      <c r="F8" s="56"/>
      <c r="G8" s="43"/>
      <c r="H8" s="56"/>
      <c r="I8" s="1"/>
    </row>
    <row r="9" spans="1:9" ht="32.25" customHeight="1">
      <c r="A9" s="13" t="s">
        <v>222</v>
      </c>
      <c r="B9" s="127"/>
      <c r="C9" s="127"/>
      <c r="D9" s="127"/>
      <c r="E9" s="127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25" customHeight="1">
      <c r="A10" s="12"/>
      <c r="B10" s="127"/>
      <c r="C10" s="127"/>
      <c r="D10" s="127"/>
      <c r="E10" s="127"/>
      <c r="F10" s="56"/>
      <c r="G10" s="43"/>
      <c r="H10" s="56"/>
      <c r="I10" s="1"/>
    </row>
    <row r="11" spans="1:9" ht="32.25" customHeight="1">
      <c r="A11" s="39" t="s">
        <v>223</v>
      </c>
      <c r="B11" s="126"/>
      <c r="C11" s="126"/>
      <c r="D11" s="126"/>
      <c r="E11" s="126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25" customHeight="1">
      <c r="A12" s="12"/>
      <c r="B12" s="126"/>
      <c r="C12" s="115"/>
      <c r="D12" s="126"/>
      <c r="E12" s="126"/>
      <c r="F12" s="56"/>
      <c r="G12" s="43"/>
      <c r="H12" s="56"/>
      <c r="I12" s="1"/>
    </row>
    <row r="13" spans="1:9" ht="32.25" customHeight="1">
      <c r="A13" s="13" t="s">
        <v>224</v>
      </c>
      <c r="B13" s="127"/>
      <c r="C13" s="127"/>
      <c r="D13" s="127"/>
      <c r="E13" s="127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25" customHeight="1">
      <c r="A14" s="12"/>
      <c r="B14" s="127"/>
      <c r="C14" s="127"/>
      <c r="D14" s="127"/>
      <c r="E14" s="127"/>
      <c r="F14" s="56"/>
      <c r="G14" s="43"/>
      <c r="H14" s="56"/>
      <c r="I14" s="1"/>
    </row>
    <row r="15" spans="1:9" ht="62.65" customHeight="1">
      <c r="A15" s="13" t="s">
        <v>225</v>
      </c>
      <c r="B15" s="126"/>
      <c r="C15" s="126"/>
      <c r="D15" s="126"/>
      <c r="E15" s="126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25" customHeight="1">
      <c r="A16" s="12"/>
      <c r="B16" s="126"/>
      <c r="C16" s="126"/>
      <c r="D16" s="126"/>
      <c r="E16" s="126"/>
      <c r="F16" s="56"/>
      <c r="G16" s="43"/>
      <c r="H16" s="56"/>
      <c r="I16" s="1"/>
    </row>
    <row r="17" spans="1:9" ht="57.75" customHeight="1">
      <c r="A17" s="13" t="s">
        <v>226</v>
      </c>
      <c r="B17" s="127"/>
      <c r="C17" s="127"/>
      <c r="D17" s="127"/>
      <c r="E17" s="127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75" customHeight="1">
      <c r="A18" s="118"/>
      <c r="B18" s="127"/>
      <c r="C18" s="127"/>
      <c r="D18" s="127"/>
      <c r="E18" s="127"/>
      <c r="F18" s="56">
        <f t="shared" si="0"/>
        <v>0</v>
      </c>
      <c r="G18" s="98"/>
      <c r="H18" s="56"/>
      <c r="I18" s="1"/>
    </row>
    <row r="19" spans="1:9" ht="26.25" customHeight="1">
      <c r="A19" s="178"/>
      <c r="B19" s="179"/>
      <c r="C19" s="11"/>
      <c r="D19" s="11"/>
      <c r="E19" s="11"/>
      <c r="F19" s="46" t="s">
        <v>68</v>
      </c>
      <c r="G19" s="119">
        <f>SUM(G3:G17)</f>
        <v>1</v>
      </c>
      <c r="H19" s="120">
        <f>SUM(H3:H17)</f>
        <v>0</v>
      </c>
      <c r="I19" s="8" t="s">
        <v>146</v>
      </c>
    </row>
    <row r="20" spans="1:9" ht="62.1">
      <c r="A20" s="139"/>
      <c r="B20" s="139"/>
      <c r="C20" s="158" t="s">
        <v>227</v>
      </c>
      <c r="D20" s="139"/>
      <c r="E20" s="139"/>
      <c r="F20" s="139"/>
      <c r="G20" s="139"/>
      <c r="H20" s="139"/>
    </row>
    <row r="21" spans="1:9">
      <c r="A21" s="139"/>
      <c r="B21" s="139"/>
      <c r="C21" s="139"/>
      <c r="D21" s="139"/>
      <c r="E21" s="139"/>
      <c r="F21" s="139"/>
      <c r="G21" s="139"/>
      <c r="H21" s="139"/>
    </row>
    <row r="22" spans="1:9">
      <c r="A22" s="139"/>
      <c r="B22" s="139"/>
      <c r="C22" s="144"/>
      <c r="D22" s="139"/>
      <c r="E22" s="139"/>
      <c r="F22" s="139"/>
      <c r="G22" s="139"/>
      <c r="H22" s="139"/>
    </row>
    <row r="23" spans="1:9">
      <c r="A23" s="139"/>
      <c r="B23" s="139"/>
      <c r="C23" s="139"/>
      <c r="D23" s="139"/>
      <c r="E23" s="139"/>
      <c r="F23" s="139"/>
      <c r="G23" s="139"/>
      <c r="H23" s="139"/>
    </row>
    <row r="24" spans="1:9">
      <c r="A24" s="139"/>
      <c r="B24" s="139"/>
      <c r="C24" s="139"/>
      <c r="D24" s="139"/>
      <c r="E24" s="139"/>
      <c r="F24" s="139"/>
      <c r="G24" s="139"/>
      <c r="H24" s="139"/>
    </row>
    <row r="25" spans="1:9">
      <c r="A25" s="139"/>
      <c r="B25" s="139"/>
      <c r="C25" s="139"/>
      <c r="D25" s="139"/>
      <c r="E25" s="139"/>
      <c r="F25" s="139"/>
      <c r="G25" s="139"/>
      <c r="H25" s="139"/>
    </row>
    <row r="26" spans="1:9">
      <c r="A26" s="139"/>
      <c r="B26" s="139"/>
      <c r="C26" s="139"/>
      <c r="D26" s="139"/>
      <c r="E26" s="139"/>
      <c r="F26" s="139"/>
      <c r="G26" s="139"/>
      <c r="H26" s="139"/>
    </row>
    <row r="27" spans="1:9">
      <c r="A27" s="139"/>
      <c r="B27" s="139"/>
      <c r="C27" s="139"/>
      <c r="D27" s="139"/>
      <c r="E27" s="139"/>
      <c r="F27" s="139"/>
      <c r="G27" s="139"/>
      <c r="H27" s="139"/>
    </row>
    <row r="28" spans="1:9">
      <c r="A28" s="139"/>
      <c r="B28" s="139"/>
      <c r="C28" s="139"/>
      <c r="D28" s="139"/>
      <c r="E28" s="139"/>
      <c r="F28" s="139"/>
      <c r="G28" s="139"/>
      <c r="H28" s="139"/>
    </row>
  </sheetData>
  <sheetProtection algorithmName="SHA-512" hashValue="e9GjJkUjE/RR0WMoRn8m3CDrJ4le9JiEexoQ5BGp/6Q94aft4j0HDK1nF4kE/0HQXq5RDHZKAO2jIyrN9YrcYg==" saltValue="aZYTUXfjXl34pQRzROeYK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2" activePane="bottomRight" state="frozen"/>
      <selection pane="bottomRight" activeCell="A13" sqref="A13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4" customWidth="1"/>
    <col min="2" max="4" width="32.625" style="134" customWidth="1"/>
    <col min="5" max="5" width="21.5" style="134" customWidth="1"/>
    <col min="6" max="6" width="15.375" style="134" customWidth="1"/>
    <col min="7" max="7" width="15.5" style="134" customWidth="1"/>
    <col min="8" max="8" width="21.875" style="134" customWidth="1"/>
    <col min="9" max="16384" width="10.875" style="8"/>
  </cols>
  <sheetData>
    <row r="1" spans="1:7" s="8" customFormat="1" ht="67.5" customHeight="1">
      <c r="A1" s="48" t="s">
        <v>228</v>
      </c>
      <c r="B1" s="27" t="s">
        <v>229</v>
      </c>
      <c r="C1" s="27" t="s">
        <v>230</v>
      </c>
      <c r="D1" s="27" t="s">
        <v>231</v>
      </c>
      <c r="E1" s="40" t="s">
        <v>135</v>
      </c>
      <c r="F1" s="40" t="s">
        <v>25</v>
      </c>
      <c r="G1" s="40" t="s">
        <v>61</v>
      </c>
    </row>
    <row r="2" spans="1:7" s="8" customFormat="1" ht="32.25" customHeight="1">
      <c r="A2" s="25" t="s">
        <v>232</v>
      </c>
      <c r="B2" s="125">
        <v>0</v>
      </c>
      <c r="C2" s="125"/>
      <c r="D2" s="125"/>
      <c r="E2" s="123">
        <f>SUM(B2:D2)</f>
        <v>0</v>
      </c>
      <c r="F2" s="90">
        <v>0.15</v>
      </c>
      <c r="G2" s="52">
        <f>(B2*F2)+(C2*F2)+(D2*F2)</f>
        <v>0</v>
      </c>
    </row>
    <row r="3" spans="1:7" s="8" customFormat="1" ht="46.5">
      <c r="A3" s="25"/>
      <c r="B3" s="125" t="s">
        <v>233</v>
      </c>
      <c r="C3" s="134"/>
      <c r="D3" s="125"/>
      <c r="E3" s="123"/>
      <c r="F3" s="41"/>
      <c r="G3" s="52"/>
    </row>
    <row r="4" spans="1:7" s="8" customFormat="1" ht="32.25" customHeight="1">
      <c r="A4" s="25" t="s">
        <v>234</v>
      </c>
      <c r="B4" s="113"/>
      <c r="C4" s="113">
        <v>6</v>
      </c>
      <c r="D4" s="113"/>
      <c r="E4" s="123">
        <f t="shared" ref="E4:E20" si="0">SUM(B4:D4)</f>
        <v>6</v>
      </c>
      <c r="F4" s="102">
        <v>7.4999999999999997E-2</v>
      </c>
      <c r="G4" s="52">
        <f>(B4*F4)+(C4*F4)+(D4*F4)</f>
        <v>0.44999999999999996</v>
      </c>
    </row>
    <row r="5" spans="1:7" s="8" customFormat="1" ht="78.599999999999994" customHeight="1">
      <c r="A5" s="25"/>
      <c r="B5" s="113" t="s">
        <v>235</v>
      </c>
      <c r="C5" s="113" t="s">
        <v>236</v>
      </c>
      <c r="D5" s="113"/>
      <c r="E5" s="123"/>
      <c r="F5" s="41"/>
      <c r="G5" s="52"/>
    </row>
    <row r="6" spans="1:7" s="8" customFormat="1" ht="32.25" customHeight="1">
      <c r="A6" s="25" t="s">
        <v>237</v>
      </c>
      <c r="B6" s="152">
        <v>0</v>
      </c>
      <c r="C6" s="125"/>
      <c r="D6" s="125"/>
      <c r="E6" s="123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25" customHeight="1">
      <c r="A7" s="25"/>
      <c r="B7" s="153" t="s">
        <v>147</v>
      </c>
      <c r="C7" s="125"/>
      <c r="D7" s="125"/>
      <c r="E7" s="123"/>
      <c r="F7" s="41"/>
      <c r="G7" s="52"/>
    </row>
    <row r="8" spans="1:7" s="8" customFormat="1" ht="53.25" customHeight="1">
      <c r="A8" s="27" t="s">
        <v>238</v>
      </c>
      <c r="B8" s="154">
        <v>0</v>
      </c>
      <c r="C8" s="113"/>
      <c r="D8" s="113"/>
      <c r="E8" s="124">
        <f t="shared" si="0"/>
        <v>0</v>
      </c>
      <c r="F8" s="99">
        <v>0.15</v>
      </c>
      <c r="G8" s="52">
        <f>(B8*F8)+(C8*F8)+(D8*F8)</f>
        <v>0</v>
      </c>
    </row>
    <row r="9" spans="1:7" s="8" customFormat="1" ht="32.25" customHeight="1">
      <c r="A9" s="27"/>
      <c r="B9" s="154" t="s">
        <v>147</v>
      </c>
      <c r="C9" s="113"/>
      <c r="D9" s="113"/>
      <c r="E9" s="124"/>
      <c r="F9" s="100"/>
      <c r="G9" s="52"/>
    </row>
    <row r="10" spans="1:7" s="8" customFormat="1" ht="47.25" customHeight="1">
      <c r="A10" s="27" t="s">
        <v>239</v>
      </c>
      <c r="B10" s="153">
        <v>0</v>
      </c>
      <c r="C10" s="125"/>
      <c r="D10" s="125"/>
      <c r="E10" s="124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25" customHeight="1">
      <c r="A11" s="27"/>
      <c r="B11" s="153" t="s">
        <v>147</v>
      </c>
      <c r="C11" s="125"/>
      <c r="D11" s="125"/>
      <c r="E11" s="124"/>
      <c r="F11" s="100"/>
      <c r="G11" s="52"/>
    </row>
    <row r="12" spans="1:7" s="8" customFormat="1" ht="32.25" customHeight="1">
      <c r="A12" s="27" t="s">
        <v>240</v>
      </c>
      <c r="B12" s="154"/>
      <c r="C12" s="113">
        <v>2</v>
      </c>
      <c r="D12" s="113"/>
      <c r="E12" s="124">
        <f t="shared" si="0"/>
        <v>2</v>
      </c>
      <c r="F12" s="99">
        <v>0.1</v>
      </c>
      <c r="G12" s="52">
        <f>(B12*F12)+(C12*F12)+(D12*F12)</f>
        <v>0.2</v>
      </c>
    </row>
    <row r="13" spans="1:7" s="8" customFormat="1" ht="83.45" customHeight="1">
      <c r="A13" s="27"/>
      <c r="B13" s="155"/>
      <c r="C13" s="113" t="s">
        <v>241</v>
      </c>
      <c r="D13" s="113"/>
      <c r="E13" s="124"/>
      <c r="F13" s="100"/>
      <c r="G13" s="52"/>
    </row>
    <row r="14" spans="1:7" s="8" customFormat="1" ht="32.25" customHeight="1">
      <c r="A14" s="27" t="s">
        <v>242</v>
      </c>
      <c r="B14" s="153">
        <v>0</v>
      </c>
      <c r="C14" s="125"/>
      <c r="D14" s="125"/>
      <c r="E14" s="124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25" customHeight="1">
      <c r="A15" s="25"/>
      <c r="B15" s="153" t="s">
        <v>147</v>
      </c>
      <c r="C15" s="125"/>
      <c r="D15" s="125"/>
      <c r="E15" s="123"/>
      <c r="F15" s="41"/>
      <c r="G15" s="52"/>
    </row>
    <row r="16" spans="1:7" s="8" customFormat="1" ht="32.25" customHeight="1">
      <c r="A16" s="27" t="s">
        <v>243</v>
      </c>
      <c r="B16" s="154">
        <v>0</v>
      </c>
      <c r="C16" s="113"/>
      <c r="D16" s="113"/>
      <c r="E16" s="124">
        <f t="shared" si="0"/>
        <v>0</v>
      </c>
      <c r="F16" s="99">
        <v>0.1</v>
      </c>
      <c r="G16" s="52">
        <f>(B16*F16)+(C16*F16)+(D16*F16)</f>
        <v>0</v>
      </c>
    </row>
    <row r="17" spans="1:8" ht="32.25" customHeight="1">
      <c r="A17" s="25"/>
      <c r="B17" s="154" t="s">
        <v>147</v>
      </c>
      <c r="C17" s="113"/>
      <c r="D17" s="113"/>
      <c r="E17" s="123"/>
      <c r="F17" s="41"/>
      <c r="G17" s="52"/>
      <c r="H17" s="8"/>
    </row>
    <row r="18" spans="1:8" ht="57.75" customHeight="1">
      <c r="A18" s="34" t="s">
        <v>244</v>
      </c>
      <c r="B18" s="153">
        <v>0</v>
      </c>
      <c r="C18" s="125"/>
      <c r="D18" s="125"/>
      <c r="E18" s="124">
        <f t="shared" si="0"/>
        <v>0</v>
      </c>
      <c r="F18" s="99">
        <v>0.08</v>
      </c>
      <c r="G18" s="52">
        <f>(B18*F18)+(C18*F18)+(D18*F18)</f>
        <v>0</v>
      </c>
      <c r="H18" s="8"/>
    </row>
    <row r="19" spans="1:8" ht="32.25" customHeight="1">
      <c r="A19" s="25"/>
      <c r="B19" s="156" t="s">
        <v>147</v>
      </c>
      <c r="C19" s="125"/>
      <c r="D19" s="125"/>
      <c r="E19" s="123"/>
      <c r="F19" s="41"/>
      <c r="G19" s="52"/>
      <c r="H19" s="8"/>
    </row>
    <row r="20" spans="1:8" ht="54.75" customHeight="1">
      <c r="A20" s="27" t="s">
        <v>245</v>
      </c>
      <c r="B20" s="154">
        <v>0</v>
      </c>
      <c r="C20" s="113"/>
      <c r="D20" s="113"/>
      <c r="E20" s="124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25" customHeight="1">
      <c r="A21" s="25"/>
      <c r="B21" s="155" t="s">
        <v>147</v>
      </c>
      <c r="C21" s="113"/>
      <c r="D21" s="113"/>
      <c r="E21" s="123"/>
      <c r="F21" s="90"/>
      <c r="G21" s="52"/>
      <c r="H21" s="8"/>
    </row>
    <row r="22" spans="1:8">
      <c r="A22" s="8"/>
      <c r="B22" s="8"/>
      <c r="C22" s="8"/>
      <c r="D22" s="8"/>
      <c r="E22" s="46" t="s">
        <v>68</v>
      </c>
      <c r="F22" s="101">
        <f>SUM(F2:F21)</f>
        <v>0.99999999999999978</v>
      </c>
      <c r="G22" s="103">
        <f>SUM(G2:G20)</f>
        <v>0.64999999999999991</v>
      </c>
      <c r="H22" s="8" t="s">
        <v>136</v>
      </c>
    </row>
    <row r="23" spans="1:8">
      <c r="A23" s="132"/>
      <c r="B23" s="132"/>
      <c r="C23" s="132"/>
      <c r="D23" s="132"/>
      <c r="E23" s="132"/>
      <c r="F23" s="132"/>
      <c r="G23" s="132"/>
    </row>
    <row r="24" spans="1:8">
      <c r="A24" s="132"/>
      <c r="B24" s="132"/>
      <c r="C24" s="132"/>
      <c r="D24" s="132"/>
      <c r="E24" s="132"/>
      <c r="F24" s="132"/>
      <c r="G24" s="132"/>
    </row>
    <row r="25" spans="1:8">
      <c r="A25" s="132"/>
      <c r="B25" s="147"/>
      <c r="C25" s="132"/>
      <c r="D25" s="132"/>
      <c r="E25" s="132"/>
      <c r="F25" s="132"/>
      <c r="G25" s="132"/>
    </row>
    <row r="26" spans="1:8">
      <c r="A26" s="132"/>
      <c r="B26" s="132"/>
      <c r="C26" s="132"/>
      <c r="D26" s="132"/>
      <c r="E26" s="132"/>
      <c r="F26" s="132"/>
      <c r="G26" s="132"/>
    </row>
    <row r="27" spans="1:8">
      <c r="A27" s="132"/>
      <c r="B27" s="132"/>
      <c r="C27" s="132"/>
      <c r="D27" s="132"/>
      <c r="E27" s="132"/>
      <c r="F27" s="132"/>
      <c r="G27" s="132"/>
    </row>
    <row r="28" spans="1:8">
      <c r="A28" s="132"/>
      <c r="B28" s="132"/>
      <c r="C28" s="132"/>
      <c r="D28" s="132"/>
      <c r="E28" s="132"/>
      <c r="F28" s="132"/>
      <c r="G28" s="132"/>
    </row>
    <row r="29" spans="1:8">
      <c r="A29" s="132"/>
      <c r="B29" s="132"/>
      <c r="C29" s="132"/>
      <c r="D29" s="132"/>
      <c r="E29" s="132"/>
      <c r="F29" s="132"/>
      <c r="G29" s="132"/>
    </row>
    <row r="30" spans="1:8">
      <c r="A30" s="132"/>
      <c r="B30" s="132"/>
      <c r="C30" s="132"/>
      <c r="D30" s="132"/>
      <c r="E30" s="132"/>
      <c r="F30" s="132"/>
      <c r="G30" s="132"/>
    </row>
  </sheetData>
  <sheetProtection algorithmName="SHA-512" hashValue="TmpQd230NHkmQNd6RfIq0tjXWMRs5yqXLrXZAsmbulwbnCGibTUc60sGL9u+GytWLPe1qzfeZ9YKGhq+sFykDg==" saltValue="+ae84H26UM5tozgX6KZBR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tabSelected="1" zoomScale="70" zoomScaleNormal="70" workbookViewId="0">
      <pane xSplit="1" ySplit="2" topLeftCell="B3" activePane="bottomRight" state="frozen"/>
      <selection pane="bottomRight" activeCell="B13" sqref="B13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4" customWidth="1"/>
    <col min="2" max="4" width="25" style="134" customWidth="1"/>
    <col min="5" max="7" width="16.625" style="134" customWidth="1"/>
    <col min="8" max="8" width="16.5" style="134" customWidth="1"/>
    <col min="9" max="16384" width="10.875" style="8"/>
  </cols>
  <sheetData>
    <row r="1" spans="1:8">
      <c r="A1" s="7"/>
      <c r="B1" s="183" t="s">
        <v>246</v>
      </c>
      <c r="C1" s="183"/>
      <c r="D1" s="183"/>
      <c r="E1" s="7"/>
      <c r="F1" s="7"/>
      <c r="G1" s="7"/>
      <c r="H1" s="8"/>
    </row>
    <row r="2" spans="1:8" ht="112.15" customHeight="1">
      <c r="A2" s="48" t="s">
        <v>247</v>
      </c>
      <c r="B2" s="27" t="s">
        <v>248</v>
      </c>
      <c r="C2" s="27" t="s">
        <v>249</v>
      </c>
      <c r="D2" s="27" t="s">
        <v>250</v>
      </c>
      <c r="E2" s="40" t="s">
        <v>135</v>
      </c>
      <c r="F2" s="40" t="s">
        <v>25</v>
      </c>
      <c r="G2" s="40" t="s">
        <v>61</v>
      </c>
      <c r="H2" s="8"/>
    </row>
    <row r="3" spans="1:8" ht="32.25" customHeight="1">
      <c r="A3" s="25" t="s">
        <v>251</v>
      </c>
      <c r="B3" s="125">
        <v>0</v>
      </c>
      <c r="C3" s="125"/>
      <c r="D3" s="125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25" customHeight="1">
      <c r="A4" s="25"/>
      <c r="B4" s="125" t="s">
        <v>252</v>
      </c>
      <c r="C4" s="125"/>
      <c r="D4" s="125"/>
      <c r="E4" s="59"/>
      <c r="F4" s="90"/>
      <c r="G4" s="59"/>
      <c r="H4" s="8"/>
    </row>
    <row r="5" spans="1:8" ht="32.25" customHeight="1">
      <c r="A5" s="25" t="s">
        <v>253</v>
      </c>
      <c r="B5" s="131">
        <v>0</v>
      </c>
      <c r="C5" s="131"/>
      <c r="D5" s="131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25" customHeight="1">
      <c r="A6" s="25"/>
      <c r="B6" s="131" t="s">
        <v>252</v>
      </c>
      <c r="C6" s="131"/>
      <c r="D6" s="131"/>
      <c r="E6" s="59"/>
      <c r="F6" s="90"/>
      <c r="G6" s="59"/>
      <c r="H6" s="8"/>
    </row>
    <row r="7" spans="1:8" ht="32.25" customHeight="1">
      <c r="A7" s="27" t="s">
        <v>254</v>
      </c>
      <c r="B7" s="125">
        <v>0</v>
      </c>
      <c r="C7" s="125"/>
      <c r="D7" s="125"/>
      <c r="E7" s="59">
        <f t="shared" ref="E7:E13" si="0">SUM(B7:D7)</f>
        <v>0</v>
      </c>
      <c r="F7" s="90">
        <v>-0.2</v>
      </c>
      <c r="G7" s="59">
        <f>(B7*F7)+(C7*F7)+(D7*F7)</f>
        <v>0</v>
      </c>
      <c r="H7" s="8"/>
    </row>
    <row r="8" spans="1:8" ht="32.25" customHeight="1">
      <c r="A8" s="25"/>
      <c r="B8" s="125" t="s">
        <v>252</v>
      </c>
      <c r="C8" s="125"/>
      <c r="D8" s="125"/>
      <c r="E8" s="59"/>
      <c r="F8" s="90"/>
      <c r="G8" s="59"/>
      <c r="H8" s="8"/>
    </row>
    <row r="9" spans="1:8" ht="32.25" customHeight="1">
      <c r="A9" s="27" t="s">
        <v>255</v>
      </c>
      <c r="B9" s="131">
        <v>0</v>
      </c>
      <c r="C9" s="131"/>
      <c r="D9" s="131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25" customHeight="1">
      <c r="A10" s="27"/>
      <c r="B10" s="131" t="s">
        <v>252</v>
      </c>
      <c r="C10" s="131"/>
      <c r="D10" s="131"/>
      <c r="E10" s="59"/>
      <c r="F10" s="99"/>
      <c r="G10" s="59"/>
      <c r="H10" s="8"/>
    </row>
    <row r="11" spans="1:8" ht="32.25" customHeight="1">
      <c r="A11" s="27" t="s">
        <v>256</v>
      </c>
      <c r="B11" s="125">
        <v>0</v>
      </c>
      <c r="C11" s="125"/>
      <c r="D11" s="125"/>
      <c r="E11" s="59">
        <f t="shared" si="0"/>
        <v>0</v>
      </c>
      <c r="F11" s="99">
        <v>-0.2</v>
      </c>
      <c r="G11" s="59">
        <f t="shared" si="1"/>
        <v>0</v>
      </c>
      <c r="H11" s="8"/>
    </row>
    <row r="12" spans="1:8" ht="64.5" customHeight="1">
      <c r="A12" s="25"/>
      <c r="B12" s="125" t="s">
        <v>252</v>
      </c>
      <c r="C12" s="125"/>
      <c r="D12" s="125"/>
      <c r="E12" s="59"/>
      <c r="F12" s="90"/>
      <c r="G12" s="59"/>
      <c r="H12" s="8"/>
    </row>
    <row r="13" spans="1:8" ht="32.25" customHeight="1">
      <c r="A13" s="27" t="s">
        <v>257</v>
      </c>
      <c r="B13" s="131">
        <v>0</v>
      </c>
      <c r="C13" s="131"/>
      <c r="D13" s="131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25" customHeight="1">
      <c r="A14" s="25"/>
      <c r="B14" s="113" t="s">
        <v>252</v>
      </c>
      <c r="C14" s="113"/>
      <c r="D14" s="113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68</v>
      </c>
      <c r="F15" s="90">
        <f>SUM(F3:F14)</f>
        <v>-1.0000000000000002</v>
      </c>
      <c r="G15" s="60">
        <f>SUM(G3:G13)</f>
        <v>0</v>
      </c>
      <c r="H15" s="8" t="s">
        <v>258</v>
      </c>
    </row>
    <row r="16" spans="1:8">
      <c r="A16" s="132"/>
      <c r="B16" s="132"/>
      <c r="C16" s="132"/>
      <c r="D16" s="132"/>
      <c r="E16" s="132"/>
      <c r="F16" s="138"/>
      <c r="G16" s="132"/>
    </row>
    <row r="17" spans="1:7">
      <c r="A17" s="132"/>
      <c r="B17" s="147"/>
      <c r="C17" s="132"/>
      <c r="D17" s="132"/>
      <c r="E17" s="132"/>
      <c r="F17" s="132"/>
      <c r="G17" s="132"/>
    </row>
    <row r="18" spans="1:7">
      <c r="A18" s="132"/>
      <c r="B18" s="132"/>
      <c r="C18" s="132"/>
      <c r="D18" s="132"/>
      <c r="E18" s="132"/>
      <c r="F18" s="132"/>
      <c r="G18" s="132"/>
    </row>
    <row r="19" spans="1:7">
      <c r="A19" s="132"/>
      <c r="B19" s="132"/>
      <c r="C19" s="132"/>
      <c r="D19" s="132"/>
      <c r="E19" s="132"/>
      <c r="F19" s="132"/>
      <c r="G19" s="132"/>
    </row>
    <row r="20" spans="1:7">
      <c r="A20" s="132"/>
      <c r="B20" s="132"/>
      <c r="C20" s="132"/>
      <c r="D20" s="132"/>
      <c r="E20" s="132"/>
      <c r="F20" s="132"/>
      <c r="G20" s="132"/>
    </row>
    <row r="21" spans="1:7">
      <c r="A21" s="132"/>
      <c r="B21" s="132"/>
      <c r="C21" s="132"/>
      <c r="D21" s="132"/>
      <c r="E21" s="132"/>
      <c r="F21" s="132"/>
      <c r="G21" s="132"/>
    </row>
    <row r="22" spans="1:7">
      <c r="A22" s="132"/>
      <c r="B22" s="132"/>
      <c r="C22" s="132"/>
      <c r="D22" s="132"/>
      <c r="E22" s="132"/>
      <c r="F22" s="132"/>
      <c r="G22" s="132"/>
    </row>
    <row r="23" spans="1:7">
      <c r="A23" s="132"/>
      <c r="B23" s="132"/>
      <c r="C23" s="132"/>
      <c r="D23" s="132"/>
      <c r="E23" s="132"/>
      <c r="F23" s="132"/>
      <c r="G23" s="132"/>
    </row>
  </sheetData>
  <sheetProtection algorithmName="SHA-512" hashValue="fpx+WjOzT2r6Dx7mtOo20g9tXBj7DPzyoqkf0KcD7rkAAUReWwSupBsoMNHnPfoVm1wE6rSUIDYza5pt1WMjcQ==" saltValue="bh4mBrYvs+fjra6Q1rjKW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topLeftCell="A3" zoomScale="60" zoomScaleNormal="60" workbookViewId="0">
      <selection activeCell="B25" sqref="B25"/>
    </sheetView>
  </sheetViews>
  <sheetFormatPr defaultColWidth="10.875" defaultRowHeight="15.6"/>
  <cols>
    <col min="1" max="1" width="65.625" style="139" customWidth="1"/>
    <col min="2" max="2" width="24.625" style="140" customWidth="1"/>
    <col min="3" max="3" width="21.875" style="139" customWidth="1"/>
    <col min="4" max="4" width="20.5" style="139" customWidth="1"/>
    <col min="5" max="5" width="14.875" style="139" customWidth="1"/>
    <col min="6" max="6" width="10.875" style="139" customWidth="1"/>
    <col min="7" max="16384" width="10.875" style="1"/>
  </cols>
  <sheetData>
    <row r="1" spans="1:6" ht="165.75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5.1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1">
        <f>'Temas nas políticas gerais'!B2</f>
        <v>0</v>
      </c>
      <c r="C3" s="121">
        <f>'Temas nas políticas setoriais'!B2</f>
        <v>0</v>
      </c>
      <c r="D3" s="111">
        <v>0</v>
      </c>
      <c r="E3" s="84">
        <v>0.05</v>
      </c>
      <c r="F3" s="122">
        <f>SUM(B3:D3)*E3</f>
        <v>0</v>
      </c>
    </row>
    <row r="4" spans="1:6" ht="108.6" hidden="1">
      <c r="A4" s="65"/>
      <c r="B4" s="121" t="str">
        <f>'Temas nas políticas gerais'!B3</f>
        <v>O tema não foi mencionado na PRSA nem em demais documentos relacionados às políticas gerais, diretrizes ou adesões a compromissos.</v>
      </c>
      <c r="C4" s="121" t="str">
        <f>'Temas nas políticas setoriais'!B3</f>
        <v>Não foram encontradas políticas setoriais e o tema não foi mencionado em políticas temáticas ou outros documentos disponibilizados no site.</v>
      </c>
      <c r="D4" s="111"/>
      <c r="E4" s="84"/>
      <c r="F4" s="122">
        <f t="shared" ref="F4:F61" si="0">SUM(B4:D4)*E4</f>
        <v>0</v>
      </c>
    </row>
    <row r="5" spans="1:6">
      <c r="A5" s="65" t="s">
        <v>29</v>
      </c>
      <c r="B5" s="121">
        <f>'Temas nas políticas gerais'!B4</f>
        <v>0</v>
      </c>
      <c r="C5" s="121">
        <f>'Temas nas políticas setoriais'!B4</f>
        <v>0</v>
      </c>
      <c r="D5" s="111">
        <v>0</v>
      </c>
      <c r="E5" s="84">
        <v>0.05</v>
      </c>
      <c r="F5" s="122">
        <f t="shared" si="0"/>
        <v>0</v>
      </c>
    </row>
    <row r="6" spans="1:6" ht="108.6" hidden="1">
      <c r="A6" s="65"/>
      <c r="B6" s="121" t="str">
        <f>'Temas nas políticas gerais'!B5</f>
        <v>O tema não foi mencionado na PRSA nem em demais documentos relacionados às políticas gerais, diretrizes ou adesões a compromissos.</v>
      </c>
      <c r="C6" s="121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2">
        <f t="shared" si="0"/>
        <v>0</v>
      </c>
    </row>
    <row r="7" spans="1:6">
      <c r="A7" s="65" t="s">
        <v>30</v>
      </c>
      <c r="B7" s="121">
        <f>'Temas nas políticas gerais'!B6</f>
        <v>0</v>
      </c>
      <c r="C7" s="121">
        <f>'Temas nas políticas setoriais'!B6</f>
        <v>0</v>
      </c>
      <c r="D7" s="111">
        <v>0</v>
      </c>
      <c r="E7" s="84">
        <v>0.04</v>
      </c>
      <c r="F7" s="122">
        <f t="shared" si="0"/>
        <v>0</v>
      </c>
    </row>
    <row r="8" spans="1:6" ht="108.6" hidden="1">
      <c r="A8" s="65"/>
      <c r="B8" s="121" t="str">
        <f>'Temas nas políticas gerais'!B7</f>
        <v>O tema não foi mencionado na PRSA nem em demais documentos relacionados às políticas gerais, diretrizes ou adesões a compromissos.</v>
      </c>
      <c r="C8" s="121" t="str">
        <f>'Temas nas políticas setoriais'!B7</f>
        <v>Não foram encontradas políticas setoriais e o tema não foi mencionado em políticas temáticas ou outros documentos disponibilizados no site.</v>
      </c>
      <c r="D8" s="111">
        <v>0</v>
      </c>
      <c r="E8" s="84"/>
      <c r="F8" s="122">
        <f t="shared" si="0"/>
        <v>0</v>
      </c>
    </row>
    <row r="9" spans="1:6">
      <c r="A9" s="65" t="s">
        <v>31</v>
      </c>
      <c r="B9" s="121">
        <f>'Temas nas políticas gerais'!B8</f>
        <v>0</v>
      </c>
      <c r="C9" s="121">
        <f>'Temas nas políticas setoriais'!B8</f>
        <v>0</v>
      </c>
      <c r="D9" s="111">
        <v>0</v>
      </c>
      <c r="E9" s="84">
        <v>0.04</v>
      </c>
      <c r="F9" s="122">
        <f t="shared" si="0"/>
        <v>0</v>
      </c>
    </row>
    <row r="10" spans="1:6" ht="108.6" hidden="1">
      <c r="A10" s="65"/>
      <c r="B10" s="121" t="str">
        <f>'Temas nas políticas gerais'!B9</f>
        <v>O tema não foi mencionado na PRSA nem em demais documentos relacionados às políticas gerais, diretrizes ou adesões a compromissos.</v>
      </c>
      <c r="C10" s="121" t="str">
        <f>'Temas nas políticas setoriais'!B9</f>
        <v>Não foram encontradas políticas setoriais e o tema não foi mencionado em políticas temáticas ou outros documentos disponibilizados no site.</v>
      </c>
      <c r="D10" s="111">
        <v>0</v>
      </c>
      <c r="E10" s="84"/>
      <c r="F10" s="122">
        <f t="shared" si="0"/>
        <v>0</v>
      </c>
    </row>
    <row r="11" spans="1:6">
      <c r="A11" s="65" t="s">
        <v>32</v>
      </c>
      <c r="B11" s="121">
        <f>'Temas nas políticas gerais'!B10</f>
        <v>0</v>
      </c>
      <c r="C11" s="121">
        <f>'Temas nas políticas setoriais'!B10</f>
        <v>0</v>
      </c>
      <c r="D11" s="111">
        <v>0</v>
      </c>
      <c r="E11" s="84">
        <v>0.05</v>
      </c>
      <c r="F11" s="122">
        <f t="shared" si="0"/>
        <v>0</v>
      </c>
    </row>
    <row r="12" spans="1:6" ht="108.6" hidden="1">
      <c r="A12" s="65"/>
      <c r="B12" s="121" t="str">
        <f>'Temas nas políticas gerais'!B11</f>
        <v>O tema não foi mencionado na PRSA nem em demais documentos relacionados às políticas gerais, diretrizes ou adesões a compromissos.</v>
      </c>
      <c r="C12" s="121" t="str">
        <f>'Temas nas políticas setoriais'!B11</f>
        <v>Não foram encontradas políticas setoriais e o tema não foi mencionado em políticas temáticas ou outros documentos disponibilizados no site.</v>
      </c>
      <c r="D12" s="111">
        <v>0</v>
      </c>
      <c r="E12" s="84"/>
      <c r="F12" s="122">
        <f t="shared" si="0"/>
        <v>0</v>
      </c>
    </row>
    <row r="13" spans="1:6">
      <c r="A13" s="65" t="s">
        <v>33</v>
      </c>
      <c r="B13" s="121">
        <f>'Temas nas políticas gerais'!B12</f>
        <v>0</v>
      </c>
      <c r="C13" s="121">
        <f>'Temas nas políticas setoriais'!B12</f>
        <v>0</v>
      </c>
      <c r="D13" s="111">
        <v>0</v>
      </c>
      <c r="E13" s="84">
        <v>0.04</v>
      </c>
      <c r="F13" s="122">
        <f t="shared" si="0"/>
        <v>0</v>
      </c>
    </row>
    <row r="14" spans="1:6" ht="108.6" hidden="1">
      <c r="A14" s="65"/>
      <c r="B14" s="121" t="str">
        <f>'Temas nas políticas gerais'!B13</f>
        <v>O tema não foi mencionado na PRSA nem em demais documentos relacionados às políticas gerais, diretrizes ou adesões a compromissos.</v>
      </c>
      <c r="C14" s="121" t="str">
        <f>'Temas nas políticas setoriais'!B13</f>
        <v>Não foram encontradas políticas setoriais e o tema não foi mencionado em políticas temáticas ou outros documentos disponibilizados no site.</v>
      </c>
      <c r="D14" s="111">
        <v>0</v>
      </c>
      <c r="E14" s="84"/>
      <c r="F14" s="122">
        <f t="shared" si="0"/>
        <v>0</v>
      </c>
    </row>
    <row r="15" spans="1:6">
      <c r="A15" s="65" t="s">
        <v>34</v>
      </c>
      <c r="B15" s="121">
        <f>'Temas nas políticas gerais'!B14</f>
        <v>0</v>
      </c>
      <c r="C15" s="121">
        <f>'Temas nas políticas setoriais'!B14</f>
        <v>0</v>
      </c>
      <c r="D15" s="111">
        <v>0</v>
      </c>
      <c r="E15" s="84">
        <v>0.05</v>
      </c>
      <c r="F15" s="122">
        <f t="shared" si="0"/>
        <v>0</v>
      </c>
    </row>
    <row r="16" spans="1:6" ht="108.6" hidden="1">
      <c r="A16" s="65"/>
      <c r="B16" s="121" t="str">
        <f>'Temas nas políticas gerais'!B15</f>
        <v>O tema não foi mencionado na PRSA nem em demais documentos relacionados às políticas gerais, diretrizes ou adesões a compromissos.</v>
      </c>
      <c r="C16" s="121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2">
        <f t="shared" si="0"/>
        <v>0</v>
      </c>
    </row>
    <row r="17" spans="1:6">
      <c r="A17" s="65" t="s">
        <v>35</v>
      </c>
      <c r="B17" s="121">
        <f>'Temas nas políticas gerais'!B16</f>
        <v>0</v>
      </c>
      <c r="C17" s="121">
        <f>'Temas nas políticas setoriais'!B16</f>
        <v>0</v>
      </c>
      <c r="D17" s="111">
        <v>0</v>
      </c>
      <c r="E17" s="84">
        <v>0.03</v>
      </c>
      <c r="F17" s="122">
        <f t="shared" si="0"/>
        <v>0</v>
      </c>
    </row>
    <row r="18" spans="1:6" ht="108.6" hidden="1">
      <c r="A18" s="65"/>
      <c r="B18" s="121" t="str">
        <f>'Temas nas políticas gerais'!B17</f>
        <v>O tema não foi mencionado na PRSA nem em demais documentos relacionados às políticas gerais, diretrizes ou adesões a compromissos.</v>
      </c>
      <c r="C18" s="121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2">
        <f t="shared" si="0"/>
        <v>0</v>
      </c>
    </row>
    <row r="19" spans="1:6">
      <c r="A19" s="65" t="s">
        <v>36</v>
      </c>
      <c r="B19" s="121">
        <f>'Temas nas políticas gerais'!B18</f>
        <v>0</v>
      </c>
      <c r="C19" s="121">
        <f>'Temas nas políticas setoriais'!B18</f>
        <v>0</v>
      </c>
      <c r="D19" s="111">
        <v>0</v>
      </c>
      <c r="E19" s="84">
        <v>0.03</v>
      </c>
      <c r="F19" s="122">
        <f t="shared" si="0"/>
        <v>0</v>
      </c>
    </row>
    <row r="20" spans="1:6" ht="108.6" hidden="1">
      <c r="A20" s="65"/>
      <c r="B20" s="121" t="str">
        <f>'Temas nas políticas gerais'!B19</f>
        <v>O tema não foi mencionado na PRSA nem em demais documentos relacionados às políticas gerais, diretrizes ou adesões a compromissos.</v>
      </c>
      <c r="C20" s="121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2">
        <f t="shared" si="0"/>
        <v>0</v>
      </c>
    </row>
    <row r="21" spans="1:6">
      <c r="A21" s="65" t="s">
        <v>37</v>
      </c>
      <c r="B21" s="121">
        <f>'Temas nas políticas gerais'!B20</f>
        <v>0</v>
      </c>
      <c r="C21" s="121">
        <f>'Temas nas políticas setoriais'!B20</f>
        <v>0</v>
      </c>
      <c r="D21" s="111">
        <v>0</v>
      </c>
      <c r="E21" s="84">
        <v>0.02</v>
      </c>
      <c r="F21" s="122">
        <f t="shared" si="0"/>
        <v>0</v>
      </c>
    </row>
    <row r="22" spans="1:6" ht="108.6" hidden="1">
      <c r="A22" s="65"/>
      <c r="B22" s="121" t="str">
        <f>'Temas nas políticas gerais'!B21</f>
        <v>O tema não foi mencionado na PRSA nem em demais documentos relacionados às políticas gerais, diretrizes ou adesões a compromissos.</v>
      </c>
      <c r="C22" s="121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2">
        <f t="shared" si="0"/>
        <v>0</v>
      </c>
    </row>
    <row r="23" spans="1:6">
      <c r="A23" s="65" t="s">
        <v>38</v>
      </c>
      <c r="B23" s="121">
        <f>'Temas nas políticas gerais'!B22</f>
        <v>0.25</v>
      </c>
      <c r="C23" s="121">
        <f>'Temas nas políticas setoriais'!B22</f>
        <v>0</v>
      </c>
      <c r="D23" s="111">
        <v>0</v>
      </c>
      <c r="E23" s="84">
        <v>0.03</v>
      </c>
      <c r="F23" s="122">
        <f t="shared" si="0"/>
        <v>7.4999999999999997E-3</v>
      </c>
    </row>
    <row r="24" spans="1:6" ht="123.95" hidden="1">
      <c r="A24" s="65"/>
      <c r="B24" s="121" t="str">
        <f>'Temas nas políticas gerais'!B23</f>
        <v>Uma das diretrizes da PRSA é: "Valorizar e incentivar o uso de tecnologias limpas", que pode estar relacionada ao impacto na produção de poluentes, mas é uma abordagem incompleta e vaga.</v>
      </c>
      <c r="C24" s="121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2">
        <f t="shared" si="0"/>
        <v>0</v>
      </c>
    </row>
    <row r="25" spans="1:6" ht="18.75" customHeight="1">
      <c r="A25" s="23" t="s">
        <v>39</v>
      </c>
      <c r="B25" s="121">
        <f>'Temas nas políticas gerais'!B24</f>
        <v>0</v>
      </c>
      <c r="C25" s="121">
        <f>'Temas nas políticas setoriais'!B24</f>
        <v>0</v>
      </c>
      <c r="D25" s="111">
        <v>0</v>
      </c>
      <c r="E25" s="84">
        <v>0.04</v>
      </c>
      <c r="F25" s="122">
        <f t="shared" si="0"/>
        <v>0</v>
      </c>
    </row>
    <row r="26" spans="1:6" ht="108.6" hidden="1">
      <c r="A26" s="65"/>
      <c r="B26" s="121" t="str">
        <f>'Temas nas políticas gerais'!B25</f>
        <v>O tema não foi mencionado na PRSA nem em demais documentos relacionados às políticas gerais, diretrizes ou adesões a compromissos.</v>
      </c>
      <c r="C26" s="121" t="str">
        <f>'Temas nas políticas setoriais'!B25</f>
        <v>Não foram encontradas políticas setoriais e o tema não foi mencionado em políticas temáticas ou outros documentos disponibilizados no site.</v>
      </c>
      <c r="D26" s="111">
        <v>0</v>
      </c>
      <c r="E26" s="84"/>
      <c r="F26" s="122">
        <f t="shared" si="0"/>
        <v>0</v>
      </c>
    </row>
    <row r="27" spans="1:6">
      <c r="A27" s="65" t="s">
        <v>40</v>
      </c>
      <c r="B27" s="121">
        <f>'Temas nas políticas gerais'!B26</f>
        <v>0.25</v>
      </c>
      <c r="C27" s="121">
        <f>'Temas nas políticas setoriais'!B26</f>
        <v>0</v>
      </c>
      <c r="D27" s="111">
        <v>0</v>
      </c>
      <c r="E27" s="84">
        <v>0.02</v>
      </c>
      <c r="F27" s="122">
        <f t="shared" si="0"/>
        <v>5.0000000000000001E-3</v>
      </c>
    </row>
    <row r="28" spans="1:6" ht="186" hidden="1">
      <c r="A28" s="65"/>
      <c r="B28" s="121" t="str">
        <f>'Temas nas políticas gerais'!B27</f>
        <v>Uma das diretrizes da PRSA, cujo âmbito são ações, negócios, gestões e relacionamentos, consiste em: "Incentivar o consumo, quando cabível, de produtos reciclados, reutilizados e biodegradáveis". A diretriz pode estar atrelada ao impacto na produção de resíduos sólidos, mas trata apenas do consumo.</v>
      </c>
      <c r="C28" s="121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2">
        <f t="shared" si="0"/>
        <v>0</v>
      </c>
    </row>
    <row r="29" spans="1:6">
      <c r="A29" s="65" t="s">
        <v>41</v>
      </c>
      <c r="B29" s="121">
        <f>'Temas nas políticas gerais'!B28</f>
        <v>0</v>
      </c>
      <c r="C29" s="121">
        <f>'Temas nas políticas setoriais'!B28</f>
        <v>0</v>
      </c>
      <c r="D29" s="111">
        <v>0</v>
      </c>
      <c r="E29" s="84">
        <v>0.04</v>
      </c>
      <c r="F29" s="122">
        <f t="shared" si="0"/>
        <v>0</v>
      </c>
    </row>
    <row r="30" spans="1:6" ht="108.6" hidden="1">
      <c r="A30" s="65"/>
      <c r="B30" s="121" t="str">
        <f>'Temas nas políticas gerais'!B29</f>
        <v>O tema não foi mencionado na PRSA nem em demais documentos relacionados às políticas gerais, diretrizes ou adesões a compromissos.</v>
      </c>
      <c r="C30" s="121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2">
        <f t="shared" si="0"/>
        <v>0</v>
      </c>
    </row>
    <row r="31" spans="1:6">
      <c r="A31" s="65" t="s">
        <v>42</v>
      </c>
      <c r="B31" s="121">
        <f>'Temas nas políticas gerais'!B30</f>
        <v>0</v>
      </c>
      <c r="C31" s="121">
        <f>'Temas nas políticas setoriais'!B30</f>
        <v>0</v>
      </c>
      <c r="D31" s="111">
        <v>0</v>
      </c>
      <c r="E31" s="84">
        <v>0.03</v>
      </c>
      <c r="F31" s="122">
        <f t="shared" si="0"/>
        <v>0</v>
      </c>
    </row>
    <row r="32" spans="1:6" ht="108.6" hidden="1">
      <c r="A32" s="65"/>
      <c r="B32" s="121" t="str">
        <f>'Temas nas políticas gerais'!B31</f>
        <v>O tema não foi mencionado na PRSA nem em demais documentos relacionados às políticas gerais, diretrizes ou adesões a compromissos.</v>
      </c>
      <c r="C32" s="121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2">
        <f t="shared" si="0"/>
        <v>0</v>
      </c>
    </row>
    <row r="33" spans="1:6">
      <c r="A33" s="65" t="s">
        <v>43</v>
      </c>
      <c r="B33" s="121">
        <f>'Temas nas políticas gerais'!B32</f>
        <v>0</v>
      </c>
      <c r="C33" s="121">
        <f>'Temas nas políticas setoriais'!B32</f>
        <v>0</v>
      </c>
      <c r="D33" s="111">
        <v>0</v>
      </c>
      <c r="E33" s="84">
        <v>0.04</v>
      </c>
      <c r="F33" s="122">
        <f t="shared" si="0"/>
        <v>0</v>
      </c>
    </row>
    <row r="34" spans="1:6" ht="108.6" hidden="1">
      <c r="A34" s="65"/>
      <c r="B34" s="121" t="str">
        <f>'Temas nas políticas gerais'!B33</f>
        <v>O tema não foi mencionado na PRSA nem em demais documentos relacionados às políticas gerais, diretrizes ou adesões a compromissos.</v>
      </c>
      <c r="C34" s="121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2">
        <f t="shared" si="0"/>
        <v>0</v>
      </c>
    </row>
    <row r="35" spans="1:6">
      <c r="A35" s="65" t="s">
        <v>44</v>
      </c>
      <c r="B35" s="121">
        <f>'Temas nas políticas gerais'!B34</f>
        <v>0</v>
      </c>
      <c r="C35" s="121">
        <f>'Temas nas políticas setoriais'!B34</f>
        <v>0</v>
      </c>
      <c r="D35" s="111">
        <v>0</v>
      </c>
      <c r="E35" s="84">
        <v>0.04</v>
      </c>
      <c r="F35" s="122">
        <f t="shared" si="0"/>
        <v>0</v>
      </c>
    </row>
    <row r="36" spans="1:6" ht="108.6" hidden="1">
      <c r="A36" s="65"/>
      <c r="B36" s="121" t="str">
        <f>'Temas nas políticas gerais'!B35</f>
        <v>O tema não foi mencionado na PRSA nem em demais documentos relacionados às políticas gerais, diretrizes ou adesões a compromissos.</v>
      </c>
      <c r="C36" s="121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2">
        <f t="shared" si="0"/>
        <v>0</v>
      </c>
    </row>
    <row r="37" spans="1:6">
      <c r="A37" s="65" t="s">
        <v>45</v>
      </c>
      <c r="B37" s="121">
        <f>'Temas nas políticas gerais'!B36</f>
        <v>0</v>
      </c>
      <c r="C37" s="121">
        <f>'Temas nas políticas setoriais'!B36</f>
        <v>0</v>
      </c>
      <c r="D37" s="111">
        <v>0</v>
      </c>
      <c r="E37" s="84">
        <v>0.04</v>
      </c>
      <c r="F37" s="122">
        <f t="shared" si="0"/>
        <v>0</v>
      </c>
    </row>
    <row r="38" spans="1:6" ht="108.6" hidden="1">
      <c r="A38" s="65"/>
      <c r="B38" s="121" t="str">
        <f>'Temas nas políticas gerais'!B37</f>
        <v>O tema não foi mencionado na PRSA nem em demais documentos relacionados às políticas gerais, diretrizes ou adesões a compromissos.</v>
      </c>
      <c r="C38" s="121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2">
        <f t="shared" si="0"/>
        <v>0</v>
      </c>
    </row>
    <row r="39" spans="1:6">
      <c r="A39" s="65" t="s">
        <v>46</v>
      </c>
      <c r="B39" s="121">
        <f>'Temas nas políticas gerais'!B38</f>
        <v>0</v>
      </c>
      <c r="C39" s="121">
        <f>'Temas nas políticas setoriais'!B38</f>
        <v>0</v>
      </c>
      <c r="D39" s="111">
        <v>0</v>
      </c>
      <c r="E39" s="84">
        <v>0.04</v>
      </c>
      <c r="F39" s="122">
        <f t="shared" si="0"/>
        <v>0</v>
      </c>
    </row>
    <row r="40" spans="1:6" ht="108.6" hidden="1">
      <c r="A40" s="65"/>
      <c r="B40" s="121" t="str">
        <f>'Temas nas políticas gerais'!B39</f>
        <v>O tema não foi mencionado na PRSA nem em demais documentos relacionados às políticas gerais, diretrizes ou adesões a compromissos.</v>
      </c>
      <c r="C40" s="121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2">
        <f t="shared" si="0"/>
        <v>0</v>
      </c>
    </row>
    <row r="41" spans="1:6" ht="19.149999999999999" customHeight="1">
      <c r="A41" s="23" t="s">
        <v>47</v>
      </c>
      <c r="B41" s="121">
        <f>'Temas nas políticas gerais'!B40</f>
        <v>0</v>
      </c>
      <c r="C41" s="121">
        <f>'Temas nas políticas setoriais'!B40</f>
        <v>0</v>
      </c>
      <c r="D41" s="111">
        <v>0</v>
      </c>
      <c r="E41" s="84">
        <v>0.02</v>
      </c>
      <c r="F41" s="122">
        <f t="shared" si="0"/>
        <v>0</v>
      </c>
    </row>
    <row r="42" spans="1:6" ht="108.6" hidden="1">
      <c r="A42" s="65"/>
      <c r="B42" s="121" t="str">
        <f>'Temas nas políticas gerais'!B41</f>
        <v>O tema não foi mencionado na PRSA nem em demais documentos relacionados às políticas gerais, diretrizes ou adesões a compromissos.</v>
      </c>
      <c r="C42" s="121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2">
        <f t="shared" si="0"/>
        <v>0</v>
      </c>
    </row>
    <row r="43" spans="1:6">
      <c r="A43" s="65" t="s">
        <v>48</v>
      </c>
      <c r="B43" s="121">
        <f>'Temas nas políticas gerais'!B42</f>
        <v>0</v>
      </c>
      <c r="C43" s="121">
        <f>'Temas nas políticas setoriais'!B42</f>
        <v>0</v>
      </c>
      <c r="D43" s="111">
        <v>0</v>
      </c>
      <c r="E43" s="84">
        <v>0.04</v>
      </c>
      <c r="F43" s="122">
        <f t="shared" si="0"/>
        <v>0</v>
      </c>
    </row>
    <row r="44" spans="1:6" ht="108.6" hidden="1">
      <c r="A44" s="65"/>
      <c r="B44" s="121" t="str">
        <f>'Temas nas políticas gerais'!B43</f>
        <v>O tema não foi mencionado na PRSA nem em demais documentos relacionados às políticas gerais, diretrizes ou adesões a compromissos.</v>
      </c>
      <c r="C44" s="121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2">
        <f t="shared" si="0"/>
        <v>0</v>
      </c>
    </row>
    <row r="45" spans="1:6">
      <c r="A45" s="65" t="s">
        <v>49</v>
      </c>
      <c r="B45" s="121">
        <f>'Temas nas políticas gerais'!B44</f>
        <v>0</v>
      </c>
      <c r="C45" s="121">
        <f>'Temas nas políticas setoriais'!B44</f>
        <v>0</v>
      </c>
      <c r="D45" s="111">
        <v>0</v>
      </c>
      <c r="E45" s="84">
        <v>0.03</v>
      </c>
      <c r="F45" s="122">
        <f t="shared" si="0"/>
        <v>0</v>
      </c>
    </row>
    <row r="46" spans="1:6" ht="108.6" hidden="1">
      <c r="A46" s="65"/>
      <c r="B46" s="121" t="str">
        <f>'Temas nas políticas gerais'!B45</f>
        <v>O tema não foi mencionado na PRSA nem em demais documentos relacionados às políticas gerais, diretrizes ou adesões a compromissos.</v>
      </c>
      <c r="C46" s="121" t="str">
        <f>'Temas nas políticas setoriais'!B45</f>
        <v>Não foram encontradas políticas setoriais e o tema não foi mencionado em políticas temáticas ou outros documentos disponibilizados no site.</v>
      </c>
      <c r="D46" s="111">
        <v>0</v>
      </c>
      <c r="E46" s="84"/>
      <c r="F46" s="122">
        <f t="shared" si="0"/>
        <v>0</v>
      </c>
    </row>
    <row r="47" spans="1:6">
      <c r="A47" s="65" t="s">
        <v>50</v>
      </c>
      <c r="B47" s="121">
        <f>'Temas nas políticas gerais'!B46</f>
        <v>0</v>
      </c>
      <c r="C47" s="121">
        <f>'Temas nas políticas setoriais'!B46</f>
        <v>0</v>
      </c>
      <c r="D47" s="111">
        <v>0</v>
      </c>
      <c r="E47" s="84">
        <v>0.02</v>
      </c>
      <c r="F47" s="122">
        <f t="shared" si="0"/>
        <v>0</v>
      </c>
    </row>
    <row r="48" spans="1:6" ht="108.6" hidden="1">
      <c r="A48" s="65"/>
      <c r="B48" s="121" t="str">
        <f>'Temas nas políticas gerais'!B47</f>
        <v>O tema não foi mencionado na PRSA nem em demais documentos relacionados às políticas gerais, diretrizes ou adesões a compromissos.</v>
      </c>
      <c r="C48" s="121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2">
        <f t="shared" si="0"/>
        <v>0</v>
      </c>
    </row>
    <row r="49" spans="1:6">
      <c r="A49" s="65" t="s">
        <v>51</v>
      </c>
      <c r="B49" s="121">
        <f>'Temas nas políticas gerais'!B48</f>
        <v>0</v>
      </c>
      <c r="C49" s="121">
        <f>'Temas nas políticas setoriais'!B48</f>
        <v>0</v>
      </c>
      <c r="D49" s="111">
        <v>0</v>
      </c>
      <c r="E49" s="84">
        <v>0.03</v>
      </c>
      <c r="F49" s="122">
        <f t="shared" si="0"/>
        <v>0</v>
      </c>
    </row>
    <row r="50" spans="1:6" ht="108.6" hidden="1">
      <c r="A50" s="65"/>
      <c r="B50" s="121" t="str">
        <f>'Temas nas políticas gerais'!B49</f>
        <v>O tema não foi mencionado na PRSA nem em demais documentos relacionados às políticas gerais, diretrizes ou adesões a compromissos.</v>
      </c>
      <c r="C50" s="121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2">
        <f t="shared" si="0"/>
        <v>0</v>
      </c>
    </row>
    <row r="51" spans="1:6">
      <c r="A51" s="65" t="s">
        <v>52</v>
      </c>
      <c r="B51" s="121">
        <f>'Temas nas políticas gerais'!B50</f>
        <v>0</v>
      </c>
      <c r="C51" s="121">
        <f>'Temas nas políticas setoriais'!B50</f>
        <v>0</v>
      </c>
      <c r="D51" s="111">
        <v>0</v>
      </c>
      <c r="E51" s="84">
        <v>0.03</v>
      </c>
      <c r="F51" s="122">
        <f t="shared" si="0"/>
        <v>0</v>
      </c>
    </row>
    <row r="52" spans="1:6" ht="108.6" hidden="1">
      <c r="A52" s="65"/>
      <c r="B52" s="121" t="str">
        <f>'Temas nas políticas gerais'!B51</f>
        <v>O tema não foi mencionado na PRSA nem em demais documentos relacionados às políticas gerais, diretrizes ou adesões a compromissos.</v>
      </c>
      <c r="C52" s="121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2">
        <f t="shared" si="0"/>
        <v>0</v>
      </c>
    </row>
    <row r="53" spans="1:6">
      <c r="A53" s="65" t="s">
        <v>53</v>
      </c>
      <c r="B53" s="121">
        <f>'Temas nas políticas gerais'!B52</f>
        <v>0</v>
      </c>
      <c r="C53" s="121">
        <f>'Temas nas políticas setoriais'!B52</f>
        <v>0</v>
      </c>
      <c r="D53" s="111">
        <v>0</v>
      </c>
      <c r="E53" s="84">
        <v>0.02</v>
      </c>
      <c r="F53" s="122">
        <f t="shared" si="0"/>
        <v>0</v>
      </c>
    </row>
    <row r="54" spans="1:6" ht="108.6" hidden="1">
      <c r="A54" s="65"/>
      <c r="B54" s="121" t="str">
        <f>'Temas nas políticas gerais'!B53</f>
        <v>O tema não foi mencionado na PRSA nem em demais documentos relacionados às políticas gerais, diretrizes ou adesões a compromissos.</v>
      </c>
      <c r="C54" s="121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2">
        <f t="shared" si="0"/>
        <v>0</v>
      </c>
    </row>
    <row r="55" spans="1:6">
      <c r="A55" s="65" t="s">
        <v>54</v>
      </c>
      <c r="B55" s="121">
        <f>'Temas nas políticas gerais'!B54</f>
        <v>0</v>
      </c>
      <c r="C55" s="121">
        <f>'Temas nas políticas setoriais'!B54</f>
        <v>0</v>
      </c>
      <c r="D55" s="111">
        <v>0</v>
      </c>
      <c r="E55" s="84">
        <v>0.02</v>
      </c>
      <c r="F55" s="122">
        <f t="shared" si="0"/>
        <v>0</v>
      </c>
    </row>
    <row r="56" spans="1:6" ht="108.6" hidden="1">
      <c r="A56" s="65"/>
      <c r="B56" s="121" t="str">
        <f>'Temas nas políticas gerais'!B55</f>
        <v>O tema não foi mencionado na PRSA nem em demais documentos relacionados às políticas gerais, diretrizes ou adesões a compromissos.</v>
      </c>
      <c r="C56" s="121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2">
        <f t="shared" si="0"/>
        <v>0</v>
      </c>
    </row>
    <row r="57" spans="1:6">
      <c r="A57" s="65" t="s">
        <v>55</v>
      </c>
      <c r="B57" s="121">
        <f>'Temas nas políticas gerais'!B56</f>
        <v>0</v>
      </c>
      <c r="C57" s="121">
        <f>'Temas nas políticas setoriais'!B56</f>
        <v>0</v>
      </c>
      <c r="D57" s="111">
        <v>0</v>
      </c>
      <c r="E57" s="84">
        <v>0.02</v>
      </c>
      <c r="F57" s="122">
        <f t="shared" si="0"/>
        <v>0</v>
      </c>
    </row>
    <row r="58" spans="1:6" ht="108.6" hidden="1">
      <c r="A58" s="65"/>
      <c r="B58" s="121" t="str">
        <f>'Temas nas políticas gerais'!B57</f>
        <v>O tema não foi mencionado na PRSA nem em demais documentos relacionados às políticas gerais, diretrizes ou adesões a compromissos.</v>
      </c>
      <c r="C58" s="121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2">
        <f t="shared" si="0"/>
        <v>0</v>
      </c>
    </row>
    <row r="59" spans="1:6" ht="19.149999999999999" customHeight="1">
      <c r="A59" s="65" t="s">
        <v>56</v>
      </c>
      <c r="B59" s="121">
        <f>'Temas nas políticas gerais'!B58</f>
        <v>0</v>
      </c>
      <c r="C59" s="121">
        <f>'Temas nas políticas setoriais'!B58</f>
        <v>0</v>
      </c>
      <c r="D59" s="111">
        <v>0</v>
      </c>
      <c r="E59" s="84">
        <v>0.02</v>
      </c>
      <c r="F59" s="122">
        <f t="shared" si="0"/>
        <v>0</v>
      </c>
    </row>
    <row r="60" spans="1:6" ht="19.149999999999999" hidden="1" customHeight="1">
      <c r="A60" s="65"/>
      <c r="B60" s="121" t="str">
        <f>'Temas nas políticas gerais'!B59</f>
        <v>O tema não foi mencionado na PRSA nem em demais documentos relacionados às políticas gerais, diretrizes ou adesões a compromissos.</v>
      </c>
      <c r="C60" s="121" t="str">
        <f>'Temas nas políticas setoriais'!B59</f>
        <v>Não foram encontradas políticas setoriais e o tema não foi mencionado em políticas temáticas ou outros documentos disponibilizados no site.</v>
      </c>
      <c r="D60" s="111">
        <v>0</v>
      </c>
      <c r="E60" s="84"/>
      <c r="F60" s="122">
        <f t="shared" si="0"/>
        <v>0</v>
      </c>
    </row>
    <row r="61" spans="1:6" ht="19.149999999999999" customHeight="1">
      <c r="A61" s="65" t="s">
        <v>57</v>
      </c>
      <c r="B61" s="121">
        <f>'Temas nas políticas gerais'!B60</f>
        <v>0</v>
      </c>
      <c r="C61" s="121">
        <f>'Temas nas políticas setoriais'!B60</f>
        <v>0</v>
      </c>
      <c r="D61" s="111">
        <v>0</v>
      </c>
      <c r="E61" s="85">
        <v>0.03</v>
      </c>
      <c r="F61" s="122">
        <f t="shared" si="0"/>
        <v>0</v>
      </c>
    </row>
    <row r="62" spans="1:6" ht="17.25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58</v>
      </c>
      <c r="B63" s="122">
        <f>SUMPRODUCT(B3:B61,$E$3:$E$61)</f>
        <v>1.2500000000000001E-2</v>
      </c>
      <c r="C63" s="122">
        <f t="shared" ref="C63:D63" si="2">SUMPRODUCT(C3:C61,$E$3:$E$61)</f>
        <v>0</v>
      </c>
      <c r="D63" s="122">
        <f t="shared" si="2"/>
        <v>0</v>
      </c>
      <c r="E63" s="1"/>
      <c r="F63" s="1"/>
    </row>
    <row r="64" spans="1:6" ht="24.75" customHeight="1">
      <c r="A64" s="1"/>
      <c r="B64" s="14"/>
      <c r="C64" s="1"/>
      <c r="D64" s="1"/>
      <c r="E64" s="1"/>
      <c r="F64" s="1"/>
    </row>
    <row r="65" spans="1:2" s="1" customFormat="1" ht="15.75" customHeight="1">
      <c r="A65" s="64" t="s">
        <v>15</v>
      </c>
      <c r="B65" s="167">
        <f>SUM(F3:F61)</f>
        <v>1.2500000000000001E-2</v>
      </c>
    </row>
    <row r="66" spans="1:2" s="1" customFormat="1" ht="15.75" customHeight="1">
      <c r="A66" s="63" t="s">
        <v>59</v>
      </c>
      <c r="B66" s="167"/>
    </row>
    <row r="68" spans="1:2">
      <c r="B68" s="145"/>
    </row>
  </sheetData>
  <sheetProtection algorithmName="SHA-512" hashValue="66znbcD6Rg2pCoqrKqk7GIMCJy3R4VL2xH6bKqqdjpG6R7X9UklfBj/pStp2jEXRTuBCqTfsrtvp5LyYPT7vig==" saltValue="K2I1D+rhcTDtG35ikxEq4g==" spinCount="100000" sheet="1" formatRows="0"/>
  <mergeCells count="1">
    <mergeCell ref="B65:B66"/>
  </mergeCells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80" zoomScaleNormal="80" workbookViewId="0">
      <pane xSplit="1" ySplit="1" topLeftCell="B2" activePane="bottomRight" state="frozen"/>
      <selection pane="bottomRight" activeCell="B1" sqref="B1:B1048576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3" customWidth="1"/>
    <col min="2" max="2" width="64.625" style="134" customWidth="1"/>
    <col min="3" max="4" width="16.625" style="133" customWidth="1"/>
    <col min="5" max="5" width="12.375" customWidth="1"/>
  </cols>
  <sheetData>
    <row r="1" spans="1:4" ht="31.5" customHeight="1">
      <c r="A1" s="54" t="s">
        <v>21</v>
      </c>
      <c r="B1" s="54" t="s">
        <v>60</v>
      </c>
      <c r="C1" s="54" t="s">
        <v>25</v>
      </c>
      <c r="D1" s="54" t="s">
        <v>61</v>
      </c>
    </row>
    <row r="2" spans="1:4">
      <c r="A2" s="31" t="s">
        <v>28</v>
      </c>
      <c r="B2" s="125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5" t="s">
        <v>62</v>
      </c>
      <c r="C3" s="84"/>
      <c r="D3" s="47"/>
    </row>
    <row r="4" spans="1:4">
      <c r="A4" s="31" t="s">
        <v>29</v>
      </c>
      <c r="B4" s="125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25" t="s">
        <v>62</v>
      </c>
      <c r="C5" s="84"/>
      <c r="D5" s="47"/>
    </row>
    <row r="6" spans="1:4">
      <c r="A6" s="31" t="s">
        <v>30</v>
      </c>
      <c r="B6" s="125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25" t="s">
        <v>62</v>
      </c>
      <c r="C7" s="84"/>
      <c r="D7" s="47"/>
    </row>
    <row r="8" spans="1:4">
      <c r="A8" s="31" t="s">
        <v>31</v>
      </c>
      <c r="B8" s="125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25" t="s">
        <v>62</v>
      </c>
      <c r="C9" s="84"/>
      <c r="D9" s="47"/>
    </row>
    <row r="10" spans="1:4">
      <c r="A10" s="31" t="s">
        <v>32</v>
      </c>
      <c r="B10" s="125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5" t="s">
        <v>62</v>
      </c>
      <c r="C11" s="84"/>
      <c r="D11" s="47"/>
    </row>
    <row r="12" spans="1:4">
      <c r="A12" s="31" t="s">
        <v>63</v>
      </c>
      <c r="B12" s="125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25" t="s">
        <v>62</v>
      </c>
      <c r="C13" s="84"/>
      <c r="D13" s="47"/>
    </row>
    <row r="14" spans="1:4">
      <c r="A14" s="31" t="s">
        <v>34</v>
      </c>
      <c r="B14" s="125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5" t="s">
        <v>62</v>
      </c>
      <c r="C15" s="84"/>
      <c r="D15" s="47"/>
    </row>
    <row r="16" spans="1:4">
      <c r="A16" s="31" t="s">
        <v>64</v>
      </c>
      <c r="B16" s="125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25" t="s">
        <v>62</v>
      </c>
      <c r="C17" s="84"/>
      <c r="D17" s="47"/>
    </row>
    <row r="18" spans="1:4">
      <c r="A18" s="31" t="s">
        <v>36</v>
      </c>
      <c r="B18" s="125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5" t="s">
        <v>62</v>
      </c>
      <c r="C19" s="84"/>
      <c r="D19" s="47"/>
    </row>
    <row r="20" spans="1:4">
      <c r="A20" s="31" t="s">
        <v>65</v>
      </c>
      <c r="B20" s="125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25" t="s">
        <v>62</v>
      </c>
      <c r="C21" s="84"/>
      <c r="D21" s="47"/>
    </row>
    <row r="22" spans="1:4">
      <c r="A22" s="31" t="s">
        <v>38</v>
      </c>
      <c r="B22" s="125">
        <v>0.25</v>
      </c>
      <c r="C22" s="84">
        <f>'Temas políticas -bases de dados'!E23</f>
        <v>0.03</v>
      </c>
      <c r="D22" s="47">
        <f>B22*C22</f>
        <v>7.4999999999999997E-3</v>
      </c>
    </row>
    <row r="23" spans="1:4" ht="46.5">
      <c r="A23" s="31"/>
      <c r="B23" s="125" t="s">
        <v>66</v>
      </c>
      <c r="C23" s="84"/>
      <c r="D23" s="47"/>
    </row>
    <row r="24" spans="1:4">
      <c r="A24" s="55" t="s">
        <v>39</v>
      </c>
      <c r="B24" s="125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25" t="s">
        <v>62</v>
      </c>
      <c r="C25" s="84"/>
      <c r="D25" s="47"/>
    </row>
    <row r="26" spans="1:4">
      <c r="A26" s="31" t="s">
        <v>40</v>
      </c>
      <c r="B26" s="125">
        <v>0.25</v>
      </c>
      <c r="C26" s="84">
        <f>'Temas políticas -bases de dados'!E27</f>
        <v>0.02</v>
      </c>
      <c r="D26" s="47">
        <f>B26*C26</f>
        <v>5.0000000000000001E-3</v>
      </c>
    </row>
    <row r="27" spans="1:4" ht="77.45">
      <c r="A27" s="31"/>
      <c r="B27" s="125" t="s">
        <v>67</v>
      </c>
      <c r="C27" s="84"/>
      <c r="D27" s="47"/>
    </row>
    <row r="28" spans="1:4">
      <c r="A28" s="31" t="s">
        <v>41</v>
      </c>
      <c r="B28" s="125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25" t="s">
        <v>62</v>
      </c>
      <c r="C29" s="84"/>
      <c r="D29" s="47"/>
    </row>
    <row r="30" spans="1:4">
      <c r="A30" s="31" t="s">
        <v>42</v>
      </c>
      <c r="B30" s="125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5" t="s">
        <v>62</v>
      </c>
      <c r="C31" s="84"/>
      <c r="D31" s="47"/>
    </row>
    <row r="32" spans="1:4">
      <c r="A32" s="31" t="s">
        <v>43</v>
      </c>
      <c r="B32" s="125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25" t="s">
        <v>62</v>
      </c>
      <c r="C33" s="84"/>
      <c r="D33" s="47"/>
    </row>
    <row r="34" spans="1:4">
      <c r="A34" s="31" t="s">
        <v>44</v>
      </c>
      <c r="B34" s="125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5" t="s">
        <v>62</v>
      </c>
      <c r="C35" s="84"/>
      <c r="D35" s="47"/>
    </row>
    <row r="36" spans="1:4">
      <c r="A36" s="31" t="s">
        <v>45</v>
      </c>
      <c r="B36" s="125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25" t="s">
        <v>62</v>
      </c>
      <c r="C37" s="84"/>
      <c r="D37" s="47"/>
    </row>
    <row r="38" spans="1:4">
      <c r="A38" s="31" t="s">
        <v>46</v>
      </c>
      <c r="B38" s="125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5" t="s">
        <v>62</v>
      </c>
      <c r="C39" s="84"/>
      <c r="D39" s="47"/>
    </row>
    <row r="40" spans="1:4" ht="30.95">
      <c r="A40" s="55" t="s">
        <v>47</v>
      </c>
      <c r="B40" s="125">
        <v>0</v>
      </c>
      <c r="C40" s="84">
        <f>'Temas políticas -bases de dados'!E41</f>
        <v>0.02</v>
      </c>
      <c r="D40" s="47">
        <f>B40*C40</f>
        <v>0</v>
      </c>
    </row>
    <row r="41" spans="1:4" ht="30.95">
      <c r="A41" s="31"/>
      <c r="B41" s="125" t="s">
        <v>62</v>
      </c>
      <c r="C41" s="84"/>
      <c r="D41" s="47"/>
    </row>
    <row r="42" spans="1:4">
      <c r="A42" s="31" t="s">
        <v>48</v>
      </c>
      <c r="B42" s="125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5" t="s">
        <v>62</v>
      </c>
      <c r="C43" s="84"/>
      <c r="D43" s="47"/>
    </row>
    <row r="44" spans="1:4">
      <c r="A44" s="31" t="s">
        <v>49</v>
      </c>
      <c r="B44" s="125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25" t="s">
        <v>62</v>
      </c>
      <c r="C45" s="84"/>
      <c r="D45" s="47"/>
    </row>
    <row r="46" spans="1:4">
      <c r="A46" s="31" t="s">
        <v>50</v>
      </c>
      <c r="B46" s="125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5" t="s">
        <v>62</v>
      </c>
      <c r="C47" s="84"/>
      <c r="D47" s="47"/>
    </row>
    <row r="48" spans="1:4">
      <c r="A48" s="31" t="s">
        <v>51</v>
      </c>
      <c r="B48" s="125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25" t="s">
        <v>62</v>
      </c>
      <c r="C49" s="84"/>
      <c r="D49" s="47"/>
    </row>
    <row r="50" spans="1:5">
      <c r="A50" s="31" t="s">
        <v>52</v>
      </c>
      <c r="B50" s="125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5" t="s">
        <v>62</v>
      </c>
      <c r="C51" s="84"/>
      <c r="D51" s="47"/>
    </row>
    <row r="52" spans="1:5">
      <c r="A52" s="31" t="s">
        <v>53</v>
      </c>
      <c r="B52" s="125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25" t="s">
        <v>62</v>
      </c>
      <c r="C53" s="84"/>
      <c r="D53" s="47"/>
    </row>
    <row r="54" spans="1:5">
      <c r="A54" s="31" t="s">
        <v>54</v>
      </c>
      <c r="B54" s="125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5" t="s">
        <v>62</v>
      </c>
      <c r="C55" s="84"/>
      <c r="D55" s="47"/>
    </row>
    <row r="56" spans="1:5">
      <c r="A56" s="31" t="s">
        <v>55</v>
      </c>
      <c r="B56" s="125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25" t="s">
        <v>62</v>
      </c>
      <c r="C57" s="84"/>
      <c r="D57" s="47"/>
    </row>
    <row r="58" spans="1:5">
      <c r="A58" s="31" t="s">
        <v>56</v>
      </c>
      <c r="B58" s="125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5" t="s">
        <v>62</v>
      </c>
      <c r="C59" s="84"/>
      <c r="D59" s="47"/>
    </row>
    <row r="60" spans="1:5">
      <c r="A60" s="31" t="s">
        <v>57</v>
      </c>
      <c r="B60" s="125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25" t="s">
        <v>62</v>
      </c>
      <c r="C61" s="84"/>
      <c r="D61" s="47"/>
    </row>
    <row r="62" spans="1:5">
      <c r="A62"/>
      <c r="B62" s="45" t="s">
        <v>68</v>
      </c>
      <c r="C62" s="84">
        <f>SUM(C2:C60)</f>
        <v>1.0000000000000004</v>
      </c>
      <c r="D62" s="108">
        <f>SUM(D2:D60)</f>
        <v>1.2500000000000001E-2</v>
      </c>
      <c r="E62" s="68" t="s">
        <v>69</v>
      </c>
    </row>
    <row r="63" spans="1:5">
      <c r="A63" s="141"/>
      <c r="B63" s="132"/>
      <c r="C63" s="141"/>
      <c r="D63" s="141"/>
    </row>
    <row r="64" spans="1:5">
      <c r="A64" s="141"/>
      <c r="B64" s="132"/>
      <c r="C64" s="141"/>
      <c r="D64" s="141"/>
    </row>
    <row r="65" spans="1:4">
      <c r="A65" s="141"/>
      <c r="B65" s="132"/>
      <c r="C65" s="146"/>
      <c r="D65" s="141"/>
    </row>
    <row r="66" spans="1:4">
      <c r="A66" s="141"/>
      <c r="B66" s="132"/>
      <c r="C66" s="141"/>
      <c r="D66" s="141"/>
    </row>
    <row r="67" spans="1:4">
      <c r="A67" s="141"/>
      <c r="B67" s="132"/>
      <c r="C67" s="141"/>
      <c r="D67" s="141"/>
    </row>
    <row r="68" spans="1:4">
      <c r="A68" s="141"/>
      <c r="B68" s="132"/>
      <c r="C68" s="141"/>
      <c r="D68" s="141"/>
    </row>
  </sheetData>
  <sheetProtection algorithmName="SHA-512" hashValue="iNzqiVY52SSGRLRc1MokhLx1eUht+um8rtyhplHAygUADpTtmpOqmiEmW2oG8P+BiTU5P7hRtIZz7TJ9rQDffQ==" saltValue="i5vC81mlB28c507CSMLMhA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70" zoomScaleNormal="70" workbookViewId="0">
      <pane xSplit="1" ySplit="1" topLeftCell="B2" activePane="bottomRight" state="frozen"/>
      <selection pane="bottomRight" activeCell="B1" sqref="B1:B1048576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5" customWidth="1"/>
    <col min="2" max="2" width="64.625" style="134" customWidth="1"/>
    <col min="3" max="4" width="16.625" style="135" customWidth="1"/>
    <col min="5" max="5" width="15.375" style="1" customWidth="1"/>
    <col min="6" max="16384" width="10.875" style="1"/>
  </cols>
  <sheetData>
    <row r="1" spans="1:4" ht="32.25" customHeight="1">
      <c r="A1" s="48" t="s">
        <v>21</v>
      </c>
      <c r="B1" s="40" t="s">
        <v>70</v>
      </c>
      <c r="C1" s="48" t="s">
        <v>25</v>
      </c>
      <c r="D1" s="48" t="s">
        <v>61</v>
      </c>
    </row>
    <row r="2" spans="1:4">
      <c r="A2" s="31" t="s">
        <v>28</v>
      </c>
      <c r="B2" s="125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5" t="s">
        <v>71</v>
      </c>
      <c r="C3" s="84"/>
      <c r="D3" s="47"/>
    </row>
    <row r="4" spans="1:4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13" t="s">
        <v>71</v>
      </c>
      <c r="C5" s="84"/>
      <c r="D5" s="47"/>
    </row>
    <row r="6" spans="1:4">
      <c r="A6" s="31" t="s">
        <v>30</v>
      </c>
      <c r="B6" s="125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25" t="s">
        <v>71</v>
      </c>
      <c r="C7" s="84"/>
      <c r="D7" s="47"/>
    </row>
    <row r="8" spans="1:4">
      <c r="A8" s="31" t="s">
        <v>31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13" t="s">
        <v>71</v>
      </c>
      <c r="C9" s="84"/>
      <c r="D9" s="47"/>
    </row>
    <row r="10" spans="1:4">
      <c r="A10" s="31" t="s">
        <v>32</v>
      </c>
      <c r="B10" s="125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5" t="s">
        <v>71</v>
      </c>
      <c r="C11" s="84"/>
      <c r="D11" s="47"/>
    </row>
    <row r="12" spans="1:4">
      <c r="A12" s="31" t="s">
        <v>63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71</v>
      </c>
      <c r="C13" s="84"/>
      <c r="D13" s="47"/>
    </row>
    <row r="14" spans="1:4">
      <c r="A14" s="31" t="s">
        <v>34</v>
      </c>
      <c r="B14" s="125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5" t="s">
        <v>71</v>
      </c>
      <c r="C15" s="84"/>
      <c r="D15" s="47"/>
    </row>
    <row r="16" spans="1:4">
      <c r="A16" s="31" t="s">
        <v>64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71</v>
      </c>
      <c r="C17" s="84"/>
      <c r="D17" s="47"/>
    </row>
    <row r="18" spans="1:4">
      <c r="A18" s="31" t="s">
        <v>36</v>
      </c>
      <c r="B18" s="125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5" t="s">
        <v>71</v>
      </c>
      <c r="C19" s="84"/>
      <c r="D19" s="47"/>
    </row>
    <row r="20" spans="1:4">
      <c r="A20" s="31" t="s">
        <v>65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71</v>
      </c>
      <c r="C21" s="84"/>
      <c r="D21" s="47"/>
    </row>
    <row r="22" spans="1:4">
      <c r="A22" s="31" t="s">
        <v>38</v>
      </c>
      <c r="B22" s="125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5" t="s">
        <v>71</v>
      </c>
      <c r="C23" s="84"/>
      <c r="D23" s="47"/>
    </row>
    <row r="24" spans="1:4" ht="28.5" customHeight="1">
      <c r="A24" s="55" t="s">
        <v>39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71</v>
      </c>
      <c r="C25" s="84"/>
      <c r="D25" s="47"/>
    </row>
    <row r="26" spans="1:4">
      <c r="A26" s="31" t="s">
        <v>40</v>
      </c>
      <c r="B26" s="125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5" t="s">
        <v>71</v>
      </c>
      <c r="C27" s="84"/>
      <c r="D27" s="47"/>
    </row>
    <row r="28" spans="1:4">
      <c r="A28" s="31" t="s">
        <v>41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3" t="s">
        <v>71</v>
      </c>
      <c r="C29" s="84"/>
      <c r="D29" s="47"/>
    </row>
    <row r="30" spans="1:4">
      <c r="A30" s="31" t="s">
        <v>42</v>
      </c>
      <c r="B30" s="125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5" t="s">
        <v>71</v>
      </c>
      <c r="C31" s="84"/>
      <c r="D31" s="47"/>
    </row>
    <row r="32" spans="1:4">
      <c r="A32" s="31" t="s">
        <v>43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71</v>
      </c>
      <c r="C33" s="84"/>
      <c r="D33" s="47"/>
    </row>
    <row r="34" spans="1:4">
      <c r="A34" s="31" t="s">
        <v>44</v>
      </c>
      <c r="B34" s="125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5" t="s">
        <v>71</v>
      </c>
      <c r="C35" s="84"/>
      <c r="D35" s="47"/>
    </row>
    <row r="36" spans="1:4">
      <c r="A36" s="31" t="s">
        <v>45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71</v>
      </c>
      <c r="C37" s="84"/>
      <c r="D37" s="47"/>
    </row>
    <row r="38" spans="1:4">
      <c r="A38" s="31" t="s">
        <v>46</v>
      </c>
      <c r="B38" s="125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5" t="s">
        <v>71</v>
      </c>
      <c r="C39" s="84"/>
      <c r="D39" s="47"/>
    </row>
    <row r="40" spans="1:4" s="80" customFormat="1" ht="30.75" customHeight="1">
      <c r="A40" s="55" t="s">
        <v>47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3" t="s">
        <v>71</v>
      </c>
      <c r="C41" s="84"/>
      <c r="D41" s="47"/>
    </row>
    <row r="42" spans="1:4">
      <c r="A42" s="31" t="s">
        <v>48</v>
      </c>
      <c r="B42" s="125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5" t="s">
        <v>71</v>
      </c>
      <c r="C43" s="84"/>
      <c r="D43" s="47"/>
    </row>
    <row r="44" spans="1:4">
      <c r="A44" s="31" t="s">
        <v>49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3" t="s">
        <v>71</v>
      </c>
      <c r="C45" s="84"/>
      <c r="D45" s="47"/>
    </row>
    <row r="46" spans="1:4">
      <c r="A46" s="31" t="s">
        <v>50</v>
      </c>
      <c r="B46" s="125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5" t="s">
        <v>71</v>
      </c>
      <c r="C47" s="84"/>
      <c r="D47" s="47"/>
    </row>
    <row r="48" spans="1:4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3" t="s">
        <v>71</v>
      </c>
      <c r="C49" s="84"/>
      <c r="D49" s="47"/>
    </row>
    <row r="50" spans="1:5">
      <c r="A50" s="31" t="s">
        <v>52</v>
      </c>
      <c r="B50" s="125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5" t="s">
        <v>71</v>
      </c>
      <c r="C51" s="84"/>
      <c r="D51" s="47"/>
    </row>
    <row r="52" spans="1: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71</v>
      </c>
      <c r="C53" s="84"/>
      <c r="D53" s="47"/>
    </row>
    <row r="54" spans="1:5">
      <c r="A54" s="31" t="s">
        <v>54</v>
      </c>
      <c r="B54" s="125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5" t="s">
        <v>71</v>
      </c>
      <c r="C55" s="84"/>
      <c r="D55" s="47"/>
    </row>
    <row r="56" spans="1: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71</v>
      </c>
      <c r="C57" s="84"/>
      <c r="D57" s="47"/>
    </row>
    <row r="58" spans="1:5">
      <c r="A58" s="31" t="s">
        <v>56</v>
      </c>
      <c r="B58" s="125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5" t="s">
        <v>71</v>
      </c>
      <c r="C59" s="84"/>
      <c r="D59" s="47"/>
    </row>
    <row r="60" spans="1:5">
      <c r="A60" s="31" t="s">
        <v>57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3" t="s">
        <v>71</v>
      </c>
      <c r="C61" s="84"/>
      <c r="D61" s="47"/>
    </row>
    <row r="62" spans="1:5">
      <c r="A62" s="1"/>
      <c r="B62" s="53" t="s">
        <v>68</v>
      </c>
      <c r="C62" s="84">
        <f>SUM(C2:C61)</f>
        <v>1.0000000000000004</v>
      </c>
      <c r="D62" s="108">
        <f>SUM(D2:D60)</f>
        <v>0</v>
      </c>
      <c r="E62" s="1" t="s">
        <v>72</v>
      </c>
    </row>
    <row r="63" spans="1:5">
      <c r="A63" s="139"/>
      <c r="B63" s="139"/>
      <c r="C63" s="139"/>
      <c r="D63" s="139"/>
    </row>
    <row r="64" spans="1:5">
      <c r="A64" s="139"/>
      <c r="B64" s="139"/>
      <c r="C64" s="139"/>
      <c r="D64" s="139"/>
    </row>
    <row r="65" spans="1:4">
      <c r="A65" s="147"/>
      <c r="B65" s="139"/>
      <c r="C65" s="139"/>
      <c r="D65" s="139"/>
    </row>
    <row r="66" spans="1:4">
      <c r="A66" s="139"/>
      <c r="B66" s="139"/>
      <c r="C66" s="139"/>
      <c r="D66" s="139"/>
    </row>
    <row r="67" spans="1:4">
      <c r="A67" s="139"/>
      <c r="B67" s="139"/>
      <c r="C67" s="139"/>
      <c r="D67" s="139"/>
    </row>
    <row r="68" spans="1:4">
      <c r="B68" s="135"/>
    </row>
    <row r="69" spans="1:4">
      <c r="B69" s="135"/>
    </row>
    <row r="70" spans="1:4">
      <c r="B70" s="135"/>
    </row>
    <row r="71" spans="1:4">
      <c r="B71" s="135"/>
    </row>
    <row r="72" spans="1:4">
      <c r="B72" s="135"/>
    </row>
    <row r="73" spans="1:4">
      <c r="B73" s="135"/>
    </row>
    <row r="86" spans="1:1">
      <c r="A86" s="148"/>
    </row>
  </sheetData>
  <sheetProtection algorithmName="SHA-512" hashValue="UJP27SBKd7xuCJ4FbBnIts12cstl/0PY+p/O5liM//1moSCKHUYMlH1AMlOdpdNBKG8KOTuyUbSyaGmqD6okcw==" saltValue="h97ykDYLfQhvsBDUtvza2A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60" zoomScaleNormal="60" workbookViewId="0">
      <pane xSplit="1" ySplit="1" topLeftCell="F13" activePane="bottomRight" state="frozen"/>
      <selection pane="bottomRight" activeCell="H1" sqref="H1:H1048576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4" customWidth="1"/>
    <col min="2" max="2" width="64.625" style="134" customWidth="1"/>
    <col min="3" max="3" width="8.625" style="134" customWidth="1"/>
    <col min="4" max="4" width="64.625" style="134" customWidth="1"/>
    <col min="5" max="5" width="8.625" style="134" customWidth="1"/>
    <col min="6" max="6" width="64.625" style="134" customWidth="1"/>
    <col min="7" max="7" width="8.625" style="134" customWidth="1"/>
    <col min="8" max="8" width="64.625" style="134" customWidth="1"/>
    <col min="9" max="9" width="8.625" style="134" customWidth="1"/>
    <col min="10" max="10" width="16.625" style="134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73</v>
      </c>
      <c r="B1" s="27" t="s">
        <v>74</v>
      </c>
      <c r="C1" s="40" t="s">
        <v>75</v>
      </c>
      <c r="D1" s="27" t="s">
        <v>76</v>
      </c>
      <c r="E1" s="40" t="s">
        <v>77</v>
      </c>
      <c r="F1" s="27" t="s">
        <v>78</v>
      </c>
      <c r="G1" s="40" t="s">
        <v>75</v>
      </c>
      <c r="H1" s="27" t="s">
        <v>79</v>
      </c>
      <c r="I1" s="40" t="s">
        <v>77</v>
      </c>
      <c r="J1" s="49" t="s">
        <v>61</v>
      </c>
      <c r="K1" s="10"/>
    </row>
    <row r="2" spans="1:11" ht="16.149999999999999" customHeight="1">
      <c r="A2" s="29" t="s">
        <v>80</v>
      </c>
      <c r="B2" s="125">
        <v>0</v>
      </c>
      <c r="C2" s="88">
        <v>0.05</v>
      </c>
      <c r="D2" s="125">
        <v>0</v>
      </c>
      <c r="E2" s="88">
        <v>0.04</v>
      </c>
      <c r="F2" s="125">
        <v>0</v>
      </c>
      <c r="G2" s="88">
        <v>0.04</v>
      </c>
      <c r="H2" s="125">
        <v>0</v>
      </c>
      <c r="I2" s="88">
        <v>0.02</v>
      </c>
      <c r="J2" s="91">
        <f>B2*C2+D2*E2+F2*G2+H2*I2</f>
        <v>0</v>
      </c>
    </row>
    <row r="3" spans="1:11" s="16" customFormat="1" ht="16.149999999999999" customHeight="1">
      <c r="A3" s="35"/>
      <c r="B3" s="125"/>
      <c r="C3" s="89"/>
      <c r="D3" s="125"/>
      <c r="E3" s="89"/>
      <c r="F3" s="125"/>
      <c r="G3" s="89"/>
      <c r="H3" s="125"/>
      <c r="I3" s="89"/>
      <c r="J3" s="91"/>
    </row>
    <row r="4" spans="1:11" ht="35.25" customHeight="1">
      <c r="A4" s="29" t="s">
        <v>81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6.149999999999999" customHeight="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34.5" customHeight="1">
      <c r="A6" s="29" t="s">
        <v>82</v>
      </c>
      <c r="B6" s="125">
        <v>0</v>
      </c>
      <c r="C6" s="88">
        <v>0.04</v>
      </c>
      <c r="D6" s="125">
        <v>0</v>
      </c>
      <c r="E6" s="88">
        <v>0.04</v>
      </c>
      <c r="F6" s="125">
        <v>0</v>
      </c>
      <c r="G6" s="88">
        <v>0.04</v>
      </c>
      <c r="H6" s="125">
        <v>0</v>
      </c>
      <c r="I6" s="88">
        <v>0.02</v>
      </c>
      <c r="J6" s="91">
        <f t="shared" si="0"/>
        <v>0</v>
      </c>
    </row>
    <row r="7" spans="1:11" ht="16.149999999999999" customHeight="1">
      <c r="A7" s="28"/>
      <c r="B7" s="125"/>
      <c r="C7" s="88"/>
      <c r="D7" s="125"/>
      <c r="E7" s="88"/>
      <c r="F7" s="125"/>
      <c r="G7" s="88"/>
      <c r="H7" s="125"/>
      <c r="I7" s="88"/>
      <c r="J7" s="91"/>
    </row>
    <row r="8" spans="1:11" ht="16.149999999999999" customHeight="1">
      <c r="A8" s="29" t="s">
        <v>83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6.149999999999999" customHeight="1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6.149999999999999" customHeight="1">
      <c r="A10" s="29" t="s">
        <v>84</v>
      </c>
      <c r="B10" s="125">
        <v>0</v>
      </c>
      <c r="C10" s="88">
        <v>0.05</v>
      </c>
      <c r="D10" s="125">
        <v>0</v>
      </c>
      <c r="E10" s="88">
        <v>0.05</v>
      </c>
      <c r="F10" s="125">
        <v>0</v>
      </c>
      <c r="G10" s="88">
        <v>0.05</v>
      </c>
      <c r="H10" s="125">
        <v>0</v>
      </c>
      <c r="I10" s="88">
        <v>0</v>
      </c>
      <c r="J10" s="91">
        <f t="shared" si="0"/>
        <v>0</v>
      </c>
    </row>
    <row r="11" spans="1:11" ht="16.149999999999999" customHeight="1">
      <c r="A11" s="29"/>
      <c r="B11" s="125"/>
      <c r="C11" s="88"/>
      <c r="D11" s="125"/>
      <c r="E11" s="88"/>
      <c r="F11" s="125"/>
      <c r="G11" s="88"/>
      <c r="H11" s="125"/>
      <c r="I11" s="88"/>
      <c r="J11" s="91"/>
    </row>
    <row r="12" spans="1:11" ht="16.149999999999999" customHeight="1">
      <c r="A12" s="29" t="s">
        <v>85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si="0"/>
        <v>0</v>
      </c>
    </row>
    <row r="13" spans="1:11" ht="16.149999999999999" customHeight="1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2.65" customHeight="1">
      <c r="A14" s="29" t="s">
        <v>86</v>
      </c>
      <c r="B14" s="125">
        <v>0</v>
      </c>
      <c r="C14" s="88">
        <v>0.04</v>
      </c>
      <c r="D14" s="125">
        <v>0</v>
      </c>
      <c r="E14" s="88">
        <v>3.5000000000000003E-2</v>
      </c>
      <c r="F14" s="125">
        <v>0</v>
      </c>
      <c r="G14" s="88">
        <v>3.5000000000000003E-2</v>
      </c>
      <c r="H14" s="125">
        <v>0</v>
      </c>
      <c r="I14" s="88">
        <v>0.02</v>
      </c>
      <c r="J14" s="91">
        <f t="shared" si="0"/>
        <v>0</v>
      </c>
    </row>
    <row r="15" spans="1:11" ht="16.149999999999999" customHeight="1">
      <c r="A15" s="29"/>
      <c r="B15" s="125"/>
      <c r="C15" s="88"/>
      <c r="D15" s="125"/>
      <c r="E15" s="88"/>
      <c r="F15" s="125"/>
      <c r="G15" s="88"/>
      <c r="H15" s="125"/>
      <c r="I15" s="88"/>
      <c r="J15" s="91"/>
    </row>
    <row r="16" spans="1:11" ht="16.149999999999999" customHeight="1">
      <c r="A16" s="27" t="s">
        <v>87</v>
      </c>
      <c r="B16" s="125">
        <v>0</v>
      </c>
      <c r="C16" s="88">
        <v>0.03</v>
      </c>
      <c r="D16" s="125">
        <v>0</v>
      </c>
      <c r="E16" s="88">
        <v>0.04</v>
      </c>
      <c r="F16" s="125">
        <v>0</v>
      </c>
      <c r="G16" s="88">
        <v>0.04</v>
      </c>
      <c r="H16" s="125">
        <v>0</v>
      </c>
      <c r="I16" s="88">
        <v>1.4999999999999999E-2</v>
      </c>
      <c r="J16" s="91">
        <f t="shared" si="0"/>
        <v>0</v>
      </c>
    </row>
    <row r="17" spans="1:10" ht="16.149999999999999" customHeight="1">
      <c r="A17" s="28"/>
      <c r="B17" s="113"/>
      <c r="C17" s="88"/>
      <c r="D17" s="113"/>
      <c r="E17" s="88"/>
      <c r="F17" s="113"/>
      <c r="G17" s="88"/>
      <c r="H17" s="113"/>
      <c r="I17" s="88"/>
      <c r="J17" s="91"/>
    </row>
    <row r="18" spans="1:10" ht="16.149999999999999" customHeight="1">
      <c r="A18" s="27" t="s">
        <v>88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 ht="16.149999999999999" customHeight="1">
      <c r="A19" s="28"/>
      <c r="B19" s="125"/>
      <c r="C19" s="88"/>
      <c r="D19" s="125"/>
      <c r="E19" s="88"/>
      <c r="F19" s="125"/>
      <c r="G19" s="88"/>
      <c r="H19" s="125"/>
      <c r="I19" s="88"/>
      <c r="J19" s="91"/>
    </row>
    <row r="20" spans="1:10" ht="16.149999999999999" customHeight="1">
      <c r="A20" s="27" t="s">
        <v>89</v>
      </c>
      <c r="B20" s="125">
        <v>0</v>
      </c>
      <c r="C20" s="88">
        <v>0.03</v>
      </c>
      <c r="D20" s="125">
        <v>0</v>
      </c>
      <c r="E20" s="88">
        <v>2.5000000000000001E-2</v>
      </c>
      <c r="F20" s="125">
        <v>0</v>
      </c>
      <c r="G20" s="88">
        <v>2.5000000000000001E-2</v>
      </c>
      <c r="H20" s="125">
        <v>0</v>
      </c>
      <c r="I20" s="88">
        <v>0</v>
      </c>
      <c r="J20" s="91">
        <f t="shared" si="0"/>
        <v>0</v>
      </c>
    </row>
    <row r="21" spans="1:10" ht="16.149999999999999" customHeight="1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6.149999999999999" customHeight="1">
      <c r="A22" s="27" t="s">
        <v>90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 ht="16.149999999999999" customHeight="1">
      <c r="A23" s="25"/>
      <c r="B23" s="125"/>
      <c r="C23" s="88"/>
      <c r="D23" s="125"/>
      <c r="E23" s="88"/>
      <c r="F23" s="125"/>
      <c r="G23" s="88"/>
      <c r="H23" s="125"/>
      <c r="I23" s="88"/>
      <c r="J23" s="91"/>
    </row>
    <row r="24" spans="1:10" ht="16.149999999999999" customHeight="1">
      <c r="A24" s="25" t="s">
        <v>91</v>
      </c>
      <c r="B24" s="125">
        <v>0</v>
      </c>
      <c r="C24" s="88">
        <v>0.03</v>
      </c>
      <c r="D24" s="125">
        <v>0</v>
      </c>
      <c r="E24" s="88">
        <v>3.5000000000000003E-2</v>
      </c>
      <c r="F24" s="125">
        <v>0</v>
      </c>
      <c r="G24" s="88">
        <v>3.5000000000000003E-2</v>
      </c>
      <c r="H24" s="125">
        <v>0</v>
      </c>
      <c r="I24" s="88">
        <v>0.02</v>
      </c>
      <c r="J24" s="91">
        <f t="shared" si="0"/>
        <v>0</v>
      </c>
    </row>
    <row r="25" spans="1:10" ht="16.149999999999999" customHeight="1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 ht="16.149999999999999" customHeight="1">
      <c r="A26" s="27" t="s">
        <v>92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6.149999999999999" customHeight="1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6.149999999999999" customHeight="1">
      <c r="A28" s="27" t="s">
        <v>93</v>
      </c>
      <c r="B28" s="125">
        <v>0</v>
      </c>
      <c r="C28" s="88">
        <v>0.02</v>
      </c>
      <c r="D28" s="125">
        <v>0</v>
      </c>
      <c r="E28" s="88">
        <v>0.02</v>
      </c>
      <c r="F28" s="125">
        <v>0</v>
      </c>
      <c r="G28" s="88">
        <v>0.02</v>
      </c>
      <c r="H28" s="125">
        <v>0</v>
      </c>
      <c r="I28" s="88">
        <v>0.02</v>
      </c>
      <c r="J28" s="91">
        <f t="shared" si="0"/>
        <v>0</v>
      </c>
    </row>
    <row r="29" spans="1:10" ht="16.149999999999999" customHeight="1">
      <c r="A29" s="25"/>
      <c r="B29" s="125"/>
      <c r="C29" s="88"/>
      <c r="D29" s="125"/>
      <c r="E29" s="88"/>
      <c r="F29" s="125"/>
      <c r="G29" s="88"/>
      <c r="H29" s="125"/>
      <c r="I29" s="88"/>
      <c r="J29" s="91"/>
    </row>
    <row r="30" spans="1:10" ht="16.149999999999999" customHeight="1">
      <c r="A30" s="27" t="s">
        <v>94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6.149999999999999" customHeight="1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6.149999999999999" customHeight="1">
      <c r="A32" s="25" t="s">
        <v>95</v>
      </c>
      <c r="B32" s="125">
        <v>0</v>
      </c>
      <c r="C32" s="88">
        <v>0.03</v>
      </c>
      <c r="D32" s="125">
        <v>0</v>
      </c>
      <c r="E32" s="88">
        <v>0.02</v>
      </c>
      <c r="F32" s="125">
        <v>0</v>
      </c>
      <c r="G32" s="88">
        <v>0.02</v>
      </c>
      <c r="H32" s="125">
        <v>0</v>
      </c>
      <c r="I32" s="88">
        <v>0.02</v>
      </c>
      <c r="J32" s="91">
        <f t="shared" si="0"/>
        <v>0</v>
      </c>
    </row>
    <row r="33" spans="1:10" ht="16.149999999999999" customHeight="1">
      <c r="A33" s="25"/>
      <c r="B33" s="125"/>
      <c r="C33" s="88"/>
      <c r="D33" s="125"/>
      <c r="E33" s="88"/>
      <c r="F33" s="125"/>
      <c r="G33" s="88"/>
      <c r="H33" s="125"/>
      <c r="I33" s="88"/>
      <c r="J33" s="91"/>
    </row>
    <row r="34" spans="1:10" ht="16.149999999999999" customHeight="1">
      <c r="A34" s="27" t="s">
        <v>96</v>
      </c>
      <c r="B34" s="113">
        <v>0</v>
      </c>
      <c r="C34" s="88">
        <v>0.03</v>
      </c>
      <c r="D34" s="113">
        <v>0</v>
      </c>
      <c r="E34" s="88">
        <v>0.02</v>
      </c>
      <c r="F34" s="113">
        <v>0</v>
      </c>
      <c r="G34" s="88">
        <v>0.02</v>
      </c>
      <c r="H34" s="113">
        <v>0</v>
      </c>
      <c r="I34" s="88">
        <v>0.01</v>
      </c>
      <c r="J34" s="91">
        <f t="shared" si="0"/>
        <v>0</v>
      </c>
    </row>
    <row r="35" spans="1:10" ht="16.149999999999999" customHeight="1">
      <c r="A35" s="25"/>
      <c r="B35" s="113"/>
      <c r="C35" s="88"/>
      <c r="D35" s="113"/>
      <c r="E35" s="88"/>
      <c r="F35" s="113"/>
      <c r="G35" s="88"/>
      <c r="H35" s="113"/>
      <c r="I35" s="88"/>
      <c r="J35" s="91"/>
    </row>
    <row r="36" spans="1:10" ht="16.149999999999999" customHeight="1">
      <c r="A36" s="27" t="s">
        <v>97</v>
      </c>
      <c r="B36" s="125">
        <v>0</v>
      </c>
      <c r="C36" s="88">
        <v>0.04</v>
      </c>
      <c r="D36" s="125">
        <v>0</v>
      </c>
      <c r="E36" s="88">
        <v>0.04</v>
      </c>
      <c r="F36" s="125">
        <v>0</v>
      </c>
      <c r="G36" s="88">
        <v>0.04</v>
      </c>
      <c r="H36" s="125">
        <v>0</v>
      </c>
      <c r="I36" s="88">
        <v>0.02</v>
      </c>
      <c r="J36" s="91">
        <f t="shared" si="0"/>
        <v>0</v>
      </c>
    </row>
    <row r="37" spans="1:10" ht="16.149999999999999" customHeight="1">
      <c r="A37" s="25"/>
      <c r="B37" s="125"/>
      <c r="C37" s="88"/>
      <c r="D37" s="125"/>
      <c r="E37" s="88"/>
      <c r="F37" s="125"/>
      <c r="G37" s="88"/>
      <c r="H37" s="125"/>
      <c r="I37" s="88"/>
      <c r="J37" s="91"/>
    </row>
    <row r="38" spans="1:10" ht="16.149999999999999" customHeight="1">
      <c r="A38" s="27" t="s">
        <v>98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6.149999999999999" customHeight="1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6.149999999999999" customHeight="1">
      <c r="A40" s="27" t="s">
        <v>99</v>
      </c>
      <c r="B40" s="125">
        <v>0</v>
      </c>
      <c r="C40" s="88">
        <v>0.02</v>
      </c>
      <c r="D40" s="125">
        <v>0</v>
      </c>
      <c r="E40" s="88">
        <v>0.02</v>
      </c>
      <c r="F40" s="125">
        <v>0</v>
      </c>
      <c r="G40" s="88">
        <v>0.02</v>
      </c>
      <c r="H40" s="125">
        <v>0</v>
      </c>
      <c r="I40" s="88">
        <v>0.02</v>
      </c>
      <c r="J40" s="91">
        <f t="shared" si="0"/>
        <v>0</v>
      </c>
    </row>
    <row r="41" spans="1:10" ht="16.149999999999999" customHeight="1">
      <c r="A41" s="25"/>
      <c r="B41" s="125"/>
      <c r="C41" s="88"/>
      <c r="D41" s="125"/>
      <c r="E41" s="88"/>
      <c r="F41" s="125"/>
      <c r="G41" s="88"/>
      <c r="H41" s="125"/>
      <c r="I41" s="88"/>
      <c r="J41" s="91"/>
    </row>
    <row r="42" spans="1:10" ht="16.149999999999999" customHeight="1">
      <c r="A42" s="27" t="s">
        <v>100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6.149999999999999" customHeight="1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6.149999999999999" customHeight="1">
      <c r="A44" s="27" t="s">
        <v>101</v>
      </c>
      <c r="B44" s="125">
        <v>0</v>
      </c>
      <c r="C44" s="88">
        <v>0.02</v>
      </c>
      <c r="D44" s="125">
        <v>0</v>
      </c>
      <c r="E44" s="88">
        <v>0.02</v>
      </c>
      <c r="F44" s="125">
        <v>0</v>
      </c>
      <c r="G44" s="88">
        <v>0.02</v>
      </c>
      <c r="H44" s="125">
        <v>0</v>
      </c>
      <c r="I44" s="88">
        <v>0.02</v>
      </c>
      <c r="J44" s="91">
        <f t="shared" si="0"/>
        <v>0</v>
      </c>
    </row>
    <row r="45" spans="1:10" ht="16.149999999999999" customHeight="1">
      <c r="A45" s="25"/>
      <c r="B45" s="125"/>
      <c r="C45" s="88"/>
      <c r="D45" s="125"/>
      <c r="E45" s="88"/>
      <c r="F45" s="125"/>
      <c r="G45" s="88"/>
      <c r="H45" s="125"/>
      <c r="I45" s="88"/>
      <c r="J45" s="91"/>
    </row>
    <row r="46" spans="1:10" ht="16.149999999999999" customHeight="1">
      <c r="A46" s="27" t="s">
        <v>102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 ht="16.149999999999999" customHeight="1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 ht="16.149999999999999" customHeight="1">
      <c r="A48" s="27" t="s">
        <v>103</v>
      </c>
      <c r="B48" s="125">
        <v>0</v>
      </c>
      <c r="C48" s="88">
        <v>0.02</v>
      </c>
      <c r="D48" s="125">
        <v>0</v>
      </c>
      <c r="E48" s="88">
        <v>0.02</v>
      </c>
      <c r="F48" s="125">
        <v>0</v>
      </c>
      <c r="G48" s="88">
        <v>0.02</v>
      </c>
      <c r="H48" s="125">
        <v>0</v>
      </c>
      <c r="I48" s="88">
        <v>0.02</v>
      </c>
      <c r="J48" s="91">
        <f t="shared" si="0"/>
        <v>0</v>
      </c>
    </row>
    <row r="49" spans="1:10" ht="16.149999999999999" customHeight="1">
      <c r="A49" s="25"/>
      <c r="B49" s="125"/>
      <c r="C49" s="88"/>
      <c r="D49" s="125"/>
      <c r="E49" s="88"/>
      <c r="F49" s="125"/>
      <c r="G49" s="88"/>
      <c r="H49" s="125"/>
      <c r="I49" s="88"/>
      <c r="J49" s="91"/>
    </row>
    <row r="50" spans="1:10" ht="16.149999999999999" customHeight="1">
      <c r="A50" s="27" t="s">
        <v>104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 ht="16.149999999999999" customHeight="1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 ht="16.149999999999999" customHeight="1">
      <c r="A52" s="27" t="s">
        <v>105</v>
      </c>
      <c r="B52" s="125">
        <v>0</v>
      </c>
      <c r="C52" s="88">
        <v>0.02</v>
      </c>
      <c r="D52" s="125">
        <v>0</v>
      </c>
      <c r="E52" s="88">
        <v>0.02</v>
      </c>
      <c r="F52" s="125">
        <v>0</v>
      </c>
      <c r="G52" s="88">
        <v>0.02</v>
      </c>
      <c r="H52" s="125">
        <v>0</v>
      </c>
      <c r="I52" s="88">
        <v>0.03</v>
      </c>
      <c r="J52" s="91">
        <f t="shared" si="0"/>
        <v>0</v>
      </c>
    </row>
    <row r="53" spans="1:10" ht="16.149999999999999" customHeight="1">
      <c r="A53" s="25"/>
      <c r="B53" s="125"/>
      <c r="C53" s="88"/>
      <c r="D53" s="125"/>
      <c r="E53" s="88"/>
      <c r="F53" s="125"/>
      <c r="G53" s="88"/>
      <c r="H53" s="125"/>
      <c r="I53" s="88"/>
      <c r="J53" s="91"/>
    </row>
    <row r="54" spans="1:10" ht="16.149999999999999" customHeight="1">
      <c r="A54" s="25" t="s">
        <v>106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 ht="16.149999999999999" customHeight="1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 ht="16.149999999999999" customHeight="1">
      <c r="A56" s="27" t="s">
        <v>107</v>
      </c>
      <c r="B56" s="125">
        <v>0</v>
      </c>
      <c r="C56" s="88">
        <v>0.02</v>
      </c>
      <c r="D56" s="125">
        <v>0</v>
      </c>
      <c r="E56" s="88">
        <v>0.02</v>
      </c>
      <c r="F56" s="125">
        <v>0</v>
      </c>
      <c r="G56" s="88">
        <v>0.02</v>
      </c>
      <c r="H56" s="125">
        <v>0</v>
      </c>
      <c r="I56" s="88">
        <v>0.03</v>
      </c>
      <c r="J56" s="91">
        <f t="shared" si="0"/>
        <v>0</v>
      </c>
    </row>
    <row r="57" spans="1:10" ht="16.149999999999999" customHeight="1">
      <c r="A57" s="25"/>
      <c r="B57" s="125"/>
      <c r="C57" s="88"/>
      <c r="D57" s="125"/>
      <c r="E57" s="88"/>
      <c r="F57" s="125"/>
      <c r="G57" s="88"/>
      <c r="H57" s="125"/>
      <c r="I57" s="88"/>
      <c r="J57" s="91"/>
    </row>
    <row r="58" spans="1:10" ht="16.149999999999999" customHeight="1">
      <c r="A58" s="27" t="s">
        <v>108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6.149999999999999" customHeight="1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6.149999999999999" customHeight="1">
      <c r="A60" s="27" t="s">
        <v>109</v>
      </c>
      <c r="B60" s="125">
        <v>0</v>
      </c>
      <c r="C60" s="88">
        <v>0.02</v>
      </c>
      <c r="D60" s="125">
        <v>0</v>
      </c>
      <c r="E60" s="88">
        <v>1.4999999999999999E-2</v>
      </c>
      <c r="F60" s="125">
        <v>0</v>
      </c>
      <c r="G60" s="88">
        <v>1.4999999999999999E-2</v>
      </c>
      <c r="H60" s="125">
        <v>0</v>
      </c>
      <c r="I60" s="88">
        <v>0.02</v>
      </c>
      <c r="J60" s="91">
        <f t="shared" si="0"/>
        <v>0</v>
      </c>
    </row>
    <row r="61" spans="1:10" ht="16.149999999999999" customHeight="1">
      <c r="A61" s="25"/>
      <c r="B61" s="125"/>
      <c r="C61" s="88"/>
      <c r="D61" s="125"/>
      <c r="E61" s="88"/>
      <c r="F61" s="125"/>
      <c r="G61" s="88"/>
      <c r="H61" s="125"/>
      <c r="I61" s="88"/>
      <c r="J61" s="91"/>
    </row>
    <row r="62" spans="1:10" ht="36.75" customHeight="1">
      <c r="A62" s="27" t="s">
        <v>110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 ht="16.149999999999999" customHeight="1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 ht="16.149999999999999" customHeight="1">
      <c r="A64" s="27" t="s">
        <v>111</v>
      </c>
      <c r="B64" s="125">
        <v>0</v>
      </c>
      <c r="C64" s="88">
        <v>0.02</v>
      </c>
      <c r="D64" s="125">
        <v>0</v>
      </c>
      <c r="E64" s="88">
        <v>0.02</v>
      </c>
      <c r="F64" s="125">
        <v>0</v>
      </c>
      <c r="G64" s="88">
        <v>0.02</v>
      </c>
      <c r="H64" s="125">
        <v>0</v>
      </c>
      <c r="I64" s="88">
        <v>0.03</v>
      </c>
      <c r="J64" s="91">
        <f t="shared" si="0"/>
        <v>0</v>
      </c>
    </row>
    <row r="65" spans="1:10" ht="16.149999999999999" customHeight="1">
      <c r="A65" s="25"/>
      <c r="B65" s="125"/>
      <c r="C65" s="88"/>
      <c r="D65" s="125"/>
      <c r="E65" s="88"/>
      <c r="F65" s="125"/>
      <c r="G65" s="88"/>
      <c r="H65" s="125"/>
      <c r="I65" s="88"/>
      <c r="J65" s="91"/>
    </row>
    <row r="66" spans="1:10" ht="16.149999999999999" customHeight="1">
      <c r="A66" s="27" t="s">
        <v>112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 ht="16.149999999999999" customHeight="1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 ht="16.149999999999999" customHeight="1">
      <c r="A68" s="27" t="s">
        <v>113</v>
      </c>
      <c r="B68" s="125">
        <v>0</v>
      </c>
      <c r="C68" s="88">
        <v>1.4999999999999999E-2</v>
      </c>
      <c r="D68" s="125">
        <v>0</v>
      </c>
      <c r="E68" s="88">
        <v>0.01</v>
      </c>
      <c r="F68" s="125">
        <v>0</v>
      </c>
      <c r="G68" s="88">
        <v>0.01</v>
      </c>
      <c r="H68" s="125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6.149999999999999" customHeight="1">
      <c r="A69" s="25"/>
      <c r="B69" s="125"/>
      <c r="C69" s="88"/>
      <c r="D69" s="125"/>
      <c r="E69" s="88"/>
      <c r="F69" s="125"/>
      <c r="G69" s="88"/>
      <c r="H69" s="125"/>
      <c r="I69" s="88"/>
      <c r="J69" s="91"/>
    </row>
    <row r="70" spans="1:10" ht="37.15" customHeight="1">
      <c r="A70" s="27" t="s">
        <v>114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6.149999999999999" customHeight="1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6.149999999999999" customHeight="1">
      <c r="A72" s="25" t="s">
        <v>115</v>
      </c>
      <c r="B72" s="125">
        <v>0</v>
      </c>
      <c r="C72" s="88">
        <v>1.4999999999999999E-2</v>
      </c>
      <c r="D72" s="125">
        <v>0</v>
      </c>
      <c r="E72" s="88">
        <v>0.02</v>
      </c>
      <c r="F72" s="125">
        <v>0</v>
      </c>
      <c r="G72" s="88">
        <v>0.02</v>
      </c>
      <c r="H72" s="125">
        <v>0</v>
      </c>
      <c r="I72" s="88">
        <v>0.05</v>
      </c>
      <c r="J72" s="91">
        <f t="shared" si="1"/>
        <v>0</v>
      </c>
    </row>
    <row r="73" spans="1:10" ht="16.149999999999999" customHeight="1">
      <c r="A73" s="25"/>
      <c r="B73" s="125"/>
      <c r="C73" s="88"/>
      <c r="D73" s="125"/>
      <c r="E73" s="88"/>
      <c r="F73" s="125"/>
      <c r="G73" s="88"/>
      <c r="H73" s="125"/>
      <c r="I73" s="88"/>
      <c r="J73" s="91"/>
    </row>
    <row r="74" spans="1:10" ht="16.149999999999999" customHeight="1">
      <c r="A74" s="27" t="s">
        <v>116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6.149999999999999" customHeight="1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6.149999999999999" customHeight="1">
      <c r="A76" s="25" t="s">
        <v>117</v>
      </c>
      <c r="B76" s="125">
        <v>0</v>
      </c>
      <c r="C76" s="88">
        <v>0</v>
      </c>
      <c r="D76" s="125">
        <v>0</v>
      </c>
      <c r="E76" s="88">
        <v>0.02</v>
      </c>
      <c r="F76" s="125">
        <v>0</v>
      </c>
      <c r="G76" s="88">
        <v>0.02</v>
      </c>
      <c r="H76" s="125">
        <v>0</v>
      </c>
      <c r="I76" s="88">
        <v>0.03</v>
      </c>
      <c r="J76" s="91">
        <f t="shared" si="1"/>
        <v>0</v>
      </c>
    </row>
    <row r="77" spans="1:10" ht="16.149999999999999" customHeight="1">
      <c r="A77" s="25"/>
      <c r="B77" s="125"/>
      <c r="C77" s="88"/>
      <c r="D77" s="125"/>
      <c r="E77" s="88"/>
      <c r="F77" s="125"/>
      <c r="G77" s="88"/>
      <c r="H77" s="125"/>
      <c r="I77" s="88"/>
      <c r="J77" s="91"/>
    </row>
    <row r="78" spans="1:10" ht="16.149999999999999" customHeight="1">
      <c r="A78" s="27" t="s">
        <v>118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6.149999999999999" customHeight="1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6.149999999999999" customHeight="1">
      <c r="A80" s="27" t="s">
        <v>119</v>
      </c>
      <c r="B80" s="125">
        <v>0</v>
      </c>
      <c r="C80" s="88">
        <v>0</v>
      </c>
      <c r="D80" s="125">
        <v>0</v>
      </c>
      <c r="E80" s="88">
        <v>0.01</v>
      </c>
      <c r="F80" s="125">
        <v>0</v>
      </c>
      <c r="G80" s="88">
        <v>0.01</v>
      </c>
      <c r="H80" s="125">
        <v>0</v>
      </c>
      <c r="I80" s="88">
        <v>0.04</v>
      </c>
      <c r="J80" s="91">
        <f t="shared" si="1"/>
        <v>0</v>
      </c>
    </row>
    <row r="81" spans="1:11" ht="16.149999999999999" customHeight="1">
      <c r="A81" s="25"/>
      <c r="B81" s="125"/>
      <c r="C81" s="88"/>
      <c r="D81" s="125"/>
      <c r="E81" s="88"/>
      <c r="F81" s="125"/>
      <c r="G81" s="88"/>
      <c r="H81" s="125"/>
      <c r="I81" s="88"/>
      <c r="J81" s="91"/>
    </row>
    <row r="82" spans="1:11" ht="16.149999999999999" customHeight="1">
      <c r="A82" s="27" t="s">
        <v>120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6.149999999999999" customHeight="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6.149999999999999" customHeight="1">
      <c r="A84" s="25" t="s">
        <v>121</v>
      </c>
      <c r="B84" s="125">
        <v>0</v>
      </c>
      <c r="C84" s="88">
        <v>0</v>
      </c>
      <c r="D84" s="125">
        <v>0</v>
      </c>
      <c r="E84" s="88">
        <v>0.01</v>
      </c>
      <c r="F84" s="125">
        <v>0</v>
      </c>
      <c r="G84" s="88">
        <v>0.01</v>
      </c>
      <c r="H84" s="125">
        <v>0</v>
      </c>
      <c r="I84" s="88">
        <v>0.04</v>
      </c>
      <c r="J84" s="91">
        <f t="shared" si="1"/>
        <v>0</v>
      </c>
    </row>
    <row r="85" spans="1:11" ht="16.149999999999999" customHeight="1">
      <c r="A85" s="25"/>
      <c r="B85" s="125"/>
      <c r="C85" s="88"/>
      <c r="D85" s="125"/>
      <c r="E85" s="88"/>
      <c r="F85" s="125"/>
      <c r="G85" s="88"/>
      <c r="H85" s="125"/>
      <c r="I85" s="88"/>
      <c r="J85" s="91"/>
    </row>
    <row r="86" spans="1:11" ht="16.149999999999999" customHeight="1">
      <c r="A86" s="29" t="s">
        <v>122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6.149999999999999" customHeight="1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6.149999999999999" customHeight="1">
      <c r="A88" s="7" t="s">
        <v>123</v>
      </c>
      <c r="B88" s="52">
        <f>SUMPRODUCT(B2:B87,C2:C87)</f>
        <v>0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0</v>
      </c>
      <c r="K88" s="15" t="s">
        <v>124</v>
      </c>
    </row>
    <row r="89" spans="1:11" ht="17.100000000000001" customHeight="1">
      <c r="A89" s="138"/>
      <c r="B89" s="138"/>
      <c r="C89" s="138"/>
      <c r="D89" s="138"/>
      <c r="E89" s="132"/>
      <c r="F89" s="138"/>
      <c r="G89" s="132"/>
      <c r="H89" s="138"/>
      <c r="I89" s="132"/>
      <c r="J89" s="132"/>
    </row>
    <row r="90" spans="1:11">
      <c r="A90" s="138"/>
      <c r="B90" s="138"/>
      <c r="C90" s="138"/>
      <c r="D90" s="132"/>
      <c r="E90" s="132"/>
      <c r="F90" s="132"/>
      <c r="G90" s="132"/>
      <c r="H90" s="132"/>
      <c r="I90" s="132"/>
      <c r="J90" s="132"/>
    </row>
    <row r="91" spans="1:11">
      <c r="A91" s="138"/>
      <c r="B91" s="138"/>
      <c r="C91" s="138"/>
      <c r="D91" s="132"/>
      <c r="E91" s="132"/>
      <c r="F91" s="132"/>
      <c r="G91" s="132"/>
      <c r="H91" s="132"/>
      <c r="I91" s="132"/>
      <c r="J91" s="132"/>
    </row>
    <row r="92" spans="1:11">
      <c r="A92" s="138"/>
      <c r="B92" s="138"/>
      <c r="C92" s="138"/>
      <c r="D92" s="132"/>
      <c r="E92" s="132"/>
      <c r="F92" s="132"/>
      <c r="G92" s="132"/>
      <c r="H92" s="132"/>
      <c r="I92" s="132"/>
      <c r="J92" s="132"/>
    </row>
    <row r="93" spans="1:11" ht="12.75" customHeight="1">
      <c r="A93" s="138"/>
      <c r="B93" s="138"/>
      <c r="C93" s="138"/>
      <c r="D93" s="132"/>
      <c r="E93" s="132"/>
      <c r="F93" s="132"/>
      <c r="G93" s="132"/>
      <c r="H93" s="132"/>
      <c r="I93" s="132"/>
      <c r="J93" s="132"/>
    </row>
    <row r="94" spans="1:11">
      <c r="A94" s="149"/>
      <c r="B94" s="138"/>
      <c r="C94" s="138"/>
      <c r="D94" s="132"/>
      <c r="E94" s="147"/>
      <c r="F94" s="132"/>
      <c r="G94" s="132"/>
      <c r="H94" s="132"/>
      <c r="I94" s="132"/>
      <c r="J94" s="132"/>
    </row>
    <row r="95" spans="1:11">
      <c r="A95" s="136"/>
      <c r="B95" s="136"/>
      <c r="C95" s="136"/>
    </row>
    <row r="96" spans="1:11">
      <c r="A96" s="136"/>
      <c r="B96" s="136"/>
      <c r="C96" s="136"/>
    </row>
    <row r="97" spans="1:3">
      <c r="A97" s="136"/>
      <c r="B97" s="136"/>
      <c r="C97" s="136"/>
    </row>
    <row r="98" spans="1:3">
      <c r="A98" s="136"/>
      <c r="B98" s="136"/>
      <c r="C98" s="136"/>
    </row>
    <row r="99" spans="1:3">
      <c r="A99" s="136"/>
      <c r="B99" s="136"/>
      <c r="C99" s="136"/>
    </row>
    <row r="100" spans="1:3">
      <c r="A100" s="136"/>
      <c r="B100" s="136"/>
      <c r="C100" s="136"/>
    </row>
    <row r="101" spans="1:3">
      <c r="A101" s="136"/>
      <c r="B101" s="136"/>
      <c r="C101" s="136"/>
    </row>
    <row r="102" spans="1:3">
      <c r="A102" s="136"/>
      <c r="B102" s="136"/>
      <c r="C102" s="136"/>
    </row>
    <row r="103" spans="1:3">
      <c r="A103" s="136"/>
      <c r="B103" s="136"/>
      <c r="C103" s="136"/>
    </row>
    <row r="104" spans="1:3">
      <c r="A104" s="136"/>
      <c r="B104" s="136"/>
      <c r="C104" s="136"/>
    </row>
    <row r="105" spans="1:3">
      <c r="A105" s="136"/>
      <c r="B105" s="136"/>
      <c r="C105" s="136"/>
    </row>
    <row r="106" spans="1:3">
      <c r="A106" s="136"/>
      <c r="B106" s="136"/>
      <c r="C106" s="136"/>
    </row>
    <row r="107" spans="1:3">
      <c r="A107" s="136"/>
      <c r="B107" s="136"/>
      <c r="C107" s="136"/>
    </row>
    <row r="108" spans="1:3">
      <c r="A108" s="136"/>
      <c r="B108" s="136"/>
      <c r="C108" s="136"/>
    </row>
    <row r="109" spans="1:3">
      <c r="A109" s="136"/>
      <c r="B109" s="136"/>
      <c r="C109" s="136"/>
    </row>
    <row r="110" spans="1:3">
      <c r="A110" s="136"/>
      <c r="B110" s="136"/>
      <c r="C110" s="136"/>
    </row>
    <row r="111" spans="1:3">
      <c r="A111" s="136"/>
      <c r="B111" s="136"/>
      <c r="C111" s="136"/>
    </row>
    <row r="112" spans="1:3">
      <c r="A112" s="136"/>
      <c r="B112" s="136"/>
      <c r="C112" s="136"/>
    </row>
    <row r="113" spans="1:3">
      <c r="A113" s="136"/>
      <c r="B113" s="136"/>
      <c r="C113" s="136"/>
    </row>
    <row r="114" spans="1:3">
      <c r="A114" s="136"/>
      <c r="B114" s="136"/>
      <c r="C114" s="136"/>
    </row>
    <row r="115" spans="1:3">
      <c r="A115" s="136"/>
      <c r="B115" s="136"/>
      <c r="C115" s="136"/>
    </row>
    <row r="116" spans="1:3">
      <c r="A116" s="136"/>
      <c r="B116" s="136"/>
      <c r="C116" s="136"/>
    </row>
    <row r="117" spans="1:3">
      <c r="A117" s="136"/>
      <c r="B117" s="136"/>
      <c r="C117" s="136"/>
    </row>
    <row r="118" spans="1:3">
      <c r="A118" s="136"/>
      <c r="B118" s="136"/>
      <c r="C118" s="136"/>
    </row>
    <row r="119" spans="1:3">
      <c r="A119" s="136"/>
      <c r="B119" s="136"/>
      <c r="C119" s="136"/>
    </row>
    <row r="120" spans="1:3">
      <c r="A120" s="136"/>
      <c r="B120" s="136"/>
      <c r="C120" s="136"/>
    </row>
    <row r="121" spans="1:3">
      <c r="A121" s="136"/>
      <c r="B121" s="136"/>
      <c r="C121" s="136"/>
    </row>
    <row r="122" spans="1:3">
      <c r="A122" s="136"/>
      <c r="B122" s="136"/>
      <c r="C122" s="136"/>
    </row>
    <row r="123" spans="1:3">
      <c r="A123" s="136"/>
      <c r="B123" s="136"/>
      <c r="C123" s="136"/>
    </row>
    <row r="124" spans="1:3">
      <c r="A124" s="136"/>
      <c r="B124" s="136"/>
      <c r="C124" s="136"/>
    </row>
    <row r="125" spans="1:3">
      <c r="A125" s="136"/>
      <c r="B125" s="136"/>
      <c r="C125" s="136"/>
    </row>
    <row r="126" spans="1:3">
      <c r="A126" s="136"/>
      <c r="B126" s="136"/>
      <c r="C126" s="136"/>
    </row>
    <row r="127" spans="1:3">
      <c r="A127" s="136"/>
      <c r="B127" s="136"/>
      <c r="C127" s="136"/>
    </row>
    <row r="128" spans="1:3">
      <c r="A128" s="136"/>
      <c r="B128" s="136"/>
      <c r="C128" s="136"/>
    </row>
    <row r="129" spans="1:3">
      <c r="A129" s="136"/>
      <c r="B129" s="136"/>
      <c r="C129" s="136"/>
    </row>
    <row r="130" spans="1:3">
      <c r="A130" s="136"/>
      <c r="B130" s="136"/>
      <c r="C130" s="136"/>
    </row>
    <row r="131" spans="1:3">
      <c r="A131" s="136"/>
      <c r="B131" s="136"/>
      <c r="C131" s="136"/>
    </row>
    <row r="132" spans="1:3">
      <c r="A132" s="136"/>
      <c r="B132" s="136"/>
      <c r="C132" s="136"/>
    </row>
    <row r="133" spans="1:3">
      <c r="A133" s="136"/>
      <c r="B133" s="136"/>
      <c r="C133" s="136"/>
    </row>
    <row r="134" spans="1:3">
      <c r="A134" s="136"/>
      <c r="B134" s="136"/>
      <c r="C134" s="136"/>
    </row>
    <row r="135" spans="1:3">
      <c r="A135" s="136"/>
      <c r="B135" s="136"/>
      <c r="C135" s="136"/>
    </row>
  </sheetData>
  <sheetProtection algorithmName="SHA-512" hashValue="LObvMhbZ+Opn/lcuwMA2Wmw9J3/RM6CB0VWpbzzGEUEBthwPhFL56bv0a5GdbKbqvTO83Uh7yEeKUnVRZt/FOA==" saltValue="gh5mzm2S5lQzKii4ocTP+A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B9" activePane="bottomRight" state="frozen"/>
      <selection pane="bottomRight" activeCell="A17" sqref="A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5" customWidth="1"/>
    <col min="2" max="4" width="48.625" style="135" customWidth="1"/>
    <col min="5" max="5" width="13.375" style="135" customWidth="1"/>
    <col min="6" max="6" width="14.875" style="1" customWidth="1"/>
    <col min="7" max="16384" width="10.875" style="1"/>
  </cols>
  <sheetData>
    <row r="1" spans="1:6">
      <c r="A1" s="2"/>
      <c r="B1" s="168" t="s">
        <v>125</v>
      </c>
      <c r="C1" s="168"/>
      <c r="D1" s="168"/>
      <c r="E1" s="1"/>
    </row>
    <row r="2" spans="1:6" ht="66" customHeight="1">
      <c r="A2" s="22" t="s">
        <v>126</v>
      </c>
      <c r="B2" s="50" t="s">
        <v>127</v>
      </c>
      <c r="C2" s="50" t="s">
        <v>128</v>
      </c>
      <c r="D2" s="50" t="s">
        <v>129</v>
      </c>
      <c r="E2" s="37"/>
      <c r="F2" s="11"/>
    </row>
    <row r="3" spans="1:6" ht="16.149999999999999" customHeight="1">
      <c r="A3" s="12" t="s">
        <v>130</v>
      </c>
      <c r="B3" s="126"/>
      <c r="C3" s="126"/>
      <c r="D3" s="126"/>
      <c r="E3" s="1"/>
    </row>
    <row r="4" spans="1:6" ht="16.149999999999999" customHeight="1">
      <c r="A4" s="12"/>
      <c r="B4" s="126"/>
      <c r="C4" s="126"/>
      <c r="D4" s="126"/>
      <c r="E4" s="1"/>
    </row>
    <row r="5" spans="1:6" ht="16.149999999999999" customHeight="1">
      <c r="A5" s="12" t="s">
        <v>131</v>
      </c>
      <c r="B5" s="127"/>
      <c r="C5" s="127"/>
      <c r="D5" s="127"/>
      <c r="E5" s="1"/>
    </row>
    <row r="6" spans="1:6" ht="16.149999999999999" customHeight="1">
      <c r="A6" s="12"/>
      <c r="B6" s="127"/>
      <c r="C6" s="127"/>
      <c r="D6" s="127"/>
      <c r="E6" s="1"/>
    </row>
    <row r="7" spans="1:6" ht="16.149999999999999" customHeight="1">
      <c r="A7" s="12" t="s">
        <v>132</v>
      </c>
      <c r="B7" s="126"/>
      <c r="C7" s="126"/>
      <c r="D7" s="126"/>
      <c r="E7" s="1"/>
    </row>
    <row r="8" spans="1:6" ht="16.149999999999999" customHeight="1">
      <c r="A8" s="12"/>
      <c r="B8" s="126"/>
      <c r="C8" s="115"/>
      <c r="D8" s="115"/>
      <c r="E8" s="1"/>
    </row>
    <row r="9" spans="1:6" ht="50.25" customHeight="1">
      <c r="A9" s="13" t="s">
        <v>133</v>
      </c>
      <c r="B9" s="127"/>
      <c r="C9" s="127"/>
      <c r="D9" s="127"/>
      <c r="E9" s="1"/>
    </row>
    <row r="10" spans="1:6" ht="16.149999999999999" customHeight="1">
      <c r="A10" s="12"/>
      <c r="B10" s="127"/>
      <c r="C10" s="127"/>
      <c r="D10" s="127"/>
      <c r="E10" s="1"/>
    </row>
    <row r="11" spans="1:6" ht="16.149999999999999" customHeight="1">
      <c r="A11" s="12" t="s">
        <v>134</v>
      </c>
      <c r="B11" s="126"/>
      <c r="C11" s="126"/>
      <c r="D11" s="126"/>
      <c r="E11" s="1"/>
    </row>
    <row r="12" spans="1:6" ht="16.149999999999999" customHeight="1">
      <c r="A12" s="12"/>
      <c r="B12" s="126"/>
      <c r="C12" s="115"/>
      <c r="D12" s="115"/>
      <c r="E12" s="1"/>
    </row>
    <row r="13" spans="1:6" ht="16.149999999999999" customHeight="1">
      <c r="A13" s="19" t="s">
        <v>135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68</v>
      </c>
    </row>
    <row r="14" spans="1:6" ht="16.149999999999999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6.149999999999999" customHeight="1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136</v>
      </c>
    </row>
    <row r="16" spans="1:6">
      <c r="A16" s="142"/>
      <c r="B16" s="139"/>
      <c r="C16" s="139"/>
      <c r="D16" s="139"/>
      <c r="E16" s="139"/>
      <c r="F16" s="80"/>
    </row>
    <row r="17" spans="1:6" ht="244.5" customHeight="1">
      <c r="A17" s="137"/>
      <c r="B17" s="159" t="s">
        <v>137</v>
      </c>
      <c r="D17" s="137"/>
      <c r="E17" s="139"/>
      <c r="F17" s="80"/>
    </row>
    <row r="18" spans="1:6">
      <c r="A18" s="139"/>
      <c r="B18" s="139"/>
      <c r="C18" s="139"/>
      <c r="D18" s="139"/>
      <c r="E18" s="139"/>
      <c r="F18" s="80"/>
    </row>
    <row r="19" spans="1:6">
      <c r="A19" s="139"/>
      <c r="B19" s="139"/>
      <c r="C19" s="139"/>
      <c r="D19" s="139"/>
      <c r="E19" s="139"/>
      <c r="F19" s="80"/>
    </row>
    <row r="20" spans="1:6">
      <c r="A20" s="139"/>
      <c r="B20" s="139"/>
      <c r="C20" s="139"/>
      <c r="D20" s="139"/>
      <c r="E20" s="139"/>
      <c r="F20" s="80"/>
    </row>
    <row r="21" spans="1:6">
      <c r="A21" s="139"/>
      <c r="B21" s="147"/>
      <c r="C21" s="139"/>
      <c r="D21" s="139"/>
      <c r="E21" s="139"/>
      <c r="F21" s="80"/>
    </row>
  </sheetData>
  <sheetProtection algorithmName="SHA-512" hashValue="HzXu34hDJj/g8wrvQnb2SXgJkXNoz5DEjJs7uBnzGQsqYyAiYWaOUtftKVramHBwXGBO0OkA0MkOu1kB4Vxr4g==" saltValue="Qh0PVjhFwSDRDAeS5eoGQg==" spinCount="100000" sheet="1" formatRows="0"/>
  <mergeCells count="1"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E2" sqref="E2"/>
    </sheetView>
  </sheetViews>
  <sheetFormatPr defaultColWidth="10.875" defaultRowHeight="15.6"/>
  <cols>
    <col min="1" max="1" width="39" style="135" customWidth="1"/>
    <col min="2" max="2" width="16" style="135" customWidth="1"/>
    <col min="3" max="4" width="16.625" style="135" customWidth="1"/>
    <col min="5" max="5" width="10.875" style="135" customWidth="1"/>
    <col min="6" max="6" width="14" style="135" customWidth="1"/>
    <col min="7" max="7" width="10.875" style="1" customWidth="1"/>
    <col min="8" max="16384" width="10.875" style="1"/>
  </cols>
  <sheetData>
    <row r="1" spans="1:6" ht="15.6" customHeight="1">
      <c r="A1" s="38"/>
      <c r="B1" s="171" t="s">
        <v>138</v>
      </c>
      <c r="C1" s="172"/>
      <c r="D1" s="173"/>
      <c r="E1" s="8"/>
      <c r="F1" s="8"/>
    </row>
    <row r="2" spans="1:6" ht="80.099999999999994" customHeight="1">
      <c r="A2" s="36" t="s">
        <v>139</v>
      </c>
      <c r="B2" s="50" t="s">
        <v>140</v>
      </c>
      <c r="C2" s="50" t="s">
        <v>141</v>
      </c>
      <c r="D2" s="50" t="s">
        <v>142</v>
      </c>
      <c r="E2" s="10"/>
      <c r="F2" s="32"/>
    </row>
    <row r="3" spans="1:6" ht="16.149999999999999" customHeight="1">
      <c r="A3" s="50" t="s">
        <v>143</v>
      </c>
      <c r="B3" s="126"/>
      <c r="C3" s="50"/>
      <c r="D3" s="50"/>
      <c r="E3" s="10"/>
      <c r="F3" s="8"/>
    </row>
    <row r="4" spans="1:6" ht="16.149999999999999" customHeight="1">
      <c r="A4" s="50" t="s">
        <v>144</v>
      </c>
      <c r="B4" s="50"/>
      <c r="C4" s="126"/>
      <c r="D4" s="50"/>
      <c r="E4" s="10" t="s">
        <v>68</v>
      </c>
      <c r="F4" s="8"/>
    </row>
    <row r="5" spans="1:6" ht="16.149999999999999" customHeight="1">
      <c r="A5" s="50" t="s">
        <v>145</v>
      </c>
      <c r="B5" s="50"/>
      <c r="C5" s="50"/>
      <c r="D5" s="126"/>
      <c r="E5" s="150">
        <f>B3+C4+D5</f>
        <v>0</v>
      </c>
      <c r="F5" s="8" t="s">
        <v>146</v>
      </c>
    </row>
    <row r="6" spans="1:6">
      <c r="A6" s="174" t="s">
        <v>147</v>
      </c>
      <c r="B6" s="174"/>
      <c r="C6" s="174"/>
      <c r="D6" s="174"/>
      <c r="E6" s="139"/>
    </row>
    <row r="7" spans="1:6" ht="17.649999999999999" customHeight="1">
      <c r="A7" s="175"/>
      <c r="B7" s="175"/>
      <c r="C7" s="175"/>
      <c r="D7" s="175"/>
      <c r="E7" s="139"/>
    </row>
    <row r="8" spans="1:6">
      <c r="A8" s="170"/>
      <c r="B8" s="170"/>
      <c r="C8" s="170"/>
      <c r="D8" s="170"/>
      <c r="E8" s="139"/>
    </row>
    <row r="9" spans="1:6" ht="14.1" customHeight="1">
      <c r="A9" s="169"/>
      <c r="B9" s="169"/>
      <c r="C9" s="169"/>
      <c r="D9" s="169"/>
      <c r="E9" s="139"/>
    </row>
    <row r="10" spans="1:6">
      <c r="A10" s="170"/>
      <c r="B10" s="170"/>
      <c r="C10" s="170"/>
      <c r="D10" s="170"/>
      <c r="E10" s="139"/>
    </row>
    <row r="11" spans="1:6" ht="16.5" customHeight="1">
      <c r="A11" s="169"/>
      <c r="B11" s="169"/>
      <c r="C11" s="169"/>
      <c r="D11" s="169"/>
      <c r="E11" s="139"/>
    </row>
    <row r="12" spans="1:6">
      <c r="A12" s="170"/>
      <c r="B12" s="170"/>
      <c r="C12" s="170"/>
      <c r="D12" s="170"/>
      <c r="E12" s="139"/>
    </row>
    <row r="13" spans="1:6">
      <c r="A13" s="139"/>
      <c r="B13" s="139"/>
      <c r="C13" s="139"/>
      <c r="D13" s="139"/>
      <c r="E13" s="139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8" activePane="bottomRight" state="frozen"/>
      <selection pane="bottomRight" activeCell="D27" sqref="D2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3" customWidth="1"/>
    <col min="2" max="6" width="32.625" style="133" customWidth="1"/>
    <col min="7" max="8" width="26.625" style="133" customWidth="1"/>
    <col min="9" max="9" width="15.5" style="133" customWidth="1"/>
    <col min="10" max="10" width="21.875" customWidth="1"/>
  </cols>
  <sheetData>
    <row r="1" spans="1:11" ht="119.25" customHeight="1">
      <c r="A1" s="48" t="s">
        <v>148</v>
      </c>
      <c r="B1" s="27" t="s">
        <v>149</v>
      </c>
      <c r="C1" s="27" t="s">
        <v>150</v>
      </c>
      <c r="D1" s="27" t="s">
        <v>151</v>
      </c>
      <c r="E1" s="27" t="s">
        <v>152</v>
      </c>
      <c r="F1" s="25" t="s">
        <v>153</v>
      </c>
      <c r="G1" s="40" t="s">
        <v>77</v>
      </c>
      <c r="H1" s="40" t="s">
        <v>61</v>
      </c>
      <c r="I1" s="10"/>
      <c r="J1" s="8"/>
    </row>
    <row r="2" spans="1:11" ht="32.25" customHeight="1">
      <c r="A2" s="81" t="s">
        <v>154</v>
      </c>
      <c r="B2" s="125"/>
      <c r="C2" s="125"/>
      <c r="D2" s="125"/>
      <c r="E2" s="125"/>
      <c r="F2" s="125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 ht="32.25" customHeight="1">
      <c r="A3" s="82"/>
      <c r="B3" s="125"/>
      <c r="C3" s="125"/>
      <c r="D3" s="125"/>
      <c r="E3" s="125"/>
      <c r="F3" s="125"/>
      <c r="G3" s="94"/>
      <c r="H3" s="96"/>
      <c r="I3" s="18"/>
      <c r="J3" s="18"/>
      <c r="K3" s="17"/>
    </row>
    <row r="4" spans="1:11" ht="32.25" customHeight="1">
      <c r="A4" s="27" t="s">
        <v>155</v>
      </c>
      <c r="B4" s="113"/>
      <c r="C4" s="113"/>
      <c r="D4" s="113"/>
      <c r="E4" s="113"/>
      <c r="F4" s="113"/>
      <c r="G4" s="95">
        <v>0.1</v>
      </c>
      <c r="H4" s="96">
        <f>(SUM(B4:F4)*G4)</f>
        <v>0</v>
      </c>
      <c r="I4" s="8"/>
      <c r="J4" s="8"/>
    </row>
    <row r="5" spans="1:11" ht="32.25" customHeight="1">
      <c r="A5" s="25"/>
      <c r="B5" s="113"/>
      <c r="C5" s="113"/>
      <c r="D5" s="113"/>
      <c r="E5" s="113"/>
      <c r="F5" s="113"/>
      <c r="G5" s="95"/>
      <c r="H5" s="96"/>
      <c r="I5" s="8"/>
      <c r="J5" s="8"/>
    </row>
    <row r="6" spans="1:11" ht="32.25" customHeight="1">
      <c r="A6" s="27" t="s">
        <v>156</v>
      </c>
      <c r="B6" s="125"/>
      <c r="C6" s="125"/>
      <c r="D6" s="125"/>
      <c r="E6" s="125"/>
      <c r="F6" s="125"/>
      <c r="G6" s="95">
        <v>0.15</v>
      </c>
      <c r="H6" s="96">
        <f t="shared" ref="H6:H14" si="1">(SUM(B6:F6)*G6)</f>
        <v>0</v>
      </c>
      <c r="I6" s="8"/>
      <c r="J6" s="8"/>
    </row>
    <row r="7" spans="1:11" ht="32.25" customHeight="1">
      <c r="A7" s="25"/>
      <c r="B7" s="125"/>
      <c r="C7" s="125"/>
      <c r="D7" s="125"/>
      <c r="E7" s="125"/>
      <c r="F7" s="125"/>
      <c r="G7" s="95"/>
      <c r="H7" s="96"/>
      <c r="I7" s="8"/>
      <c r="J7" s="8"/>
    </row>
    <row r="8" spans="1:11" ht="32.25" customHeight="1">
      <c r="A8" s="27" t="s">
        <v>157</v>
      </c>
      <c r="B8" s="113"/>
      <c r="C8" s="113"/>
      <c r="D8" s="113"/>
      <c r="E8" s="113"/>
      <c r="F8" s="113"/>
      <c r="G8" s="95">
        <v>0.15</v>
      </c>
      <c r="H8" s="96">
        <f t="shared" si="1"/>
        <v>0</v>
      </c>
      <c r="I8" s="8"/>
      <c r="J8" s="8"/>
    </row>
    <row r="9" spans="1:11" ht="32.25" customHeight="1">
      <c r="A9" s="25"/>
      <c r="B9" s="113"/>
      <c r="C9" s="113"/>
      <c r="D9" s="113"/>
      <c r="E9" s="113"/>
      <c r="F9" s="113"/>
      <c r="G9" s="95"/>
      <c r="H9" s="96"/>
      <c r="I9" s="8"/>
      <c r="J9" s="8"/>
    </row>
    <row r="10" spans="1:11" ht="32.25" customHeight="1">
      <c r="A10" s="27" t="s">
        <v>158</v>
      </c>
      <c r="B10" s="125"/>
      <c r="C10" s="125"/>
      <c r="D10" s="125"/>
      <c r="E10" s="125"/>
      <c r="F10" s="125"/>
      <c r="G10" s="95">
        <v>0.1</v>
      </c>
      <c r="H10" s="96">
        <f t="shared" si="1"/>
        <v>0</v>
      </c>
      <c r="I10" s="8"/>
      <c r="J10" s="8"/>
    </row>
    <row r="11" spans="1:11" ht="32.25" customHeight="1">
      <c r="A11" s="27"/>
      <c r="B11" s="125"/>
      <c r="C11" s="125"/>
      <c r="D11" s="125"/>
      <c r="E11" s="125"/>
      <c r="F11" s="125"/>
      <c r="G11" s="41"/>
      <c r="H11" s="96"/>
      <c r="I11" s="8"/>
      <c r="J11" s="8"/>
    </row>
    <row r="12" spans="1:11" ht="32.25" customHeight="1">
      <c r="A12" s="27" t="s">
        <v>159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25" customHeight="1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25" customHeight="1">
      <c r="A14" s="27" t="s">
        <v>160</v>
      </c>
      <c r="B14" s="125"/>
      <c r="C14" s="125"/>
      <c r="D14" s="125"/>
      <c r="E14" s="125"/>
      <c r="F14" s="125"/>
      <c r="G14" s="95">
        <v>0.05</v>
      </c>
      <c r="H14" s="96">
        <f t="shared" si="1"/>
        <v>0</v>
      </c>
      <c r="I14" s="8"/>
      <c r="J14" s="8"/>
    </row>
    <row r="15" spans="1:11" ht="32.25" customHeight="1">
      <c r="A15" s="27"/>
      <c r="B15" s="125"/>
      <c r="C15" s="125"/>
      <c r="D15" s="125"/>
      <c r="E15" s="125"/>
      <c r="F15" s="125"/>
      <c r="G15" s="41"/>
      <c r="H15" s="96"/>
      <c r="I15" s="8"/>
      <c r="J15" s="8"/>
    </row>
    <row r="16" spans="1:11" ht="18" customHeight="1">
      <c r="A16"/>
      <c r="B16"/>
      <c r="C16"/>
      <c r="D16"/>
      <c r="E16"/>
      <c r="F16" s="46" t="s">
        <v>68</v>
      </c>
      <c r="G16" s="9">
        <f>SUM(G2:G14)</f>
        <v>1</v>
      </c>
      <c r="H16" s="110">
        <f>SUM(H2:H15)</f>
        <v>0</v>
      </c>
      <c r="I16" s="8" t="s">
        <v>136</v>
      </c>
      <c r="J16" s="8"/>
    </row>
    <row r="17" spans="1:10">
      <c r="A17" s="151"/>
      <c r="B17" s="147"/>
      <c r="C17" s="132"/>
      <c r="D17" s="132"/>
      <c r="E17" s="132"/>
      <c r="F17" s="132"/>
      <c r="G17" s="132"/>
      <c r="H17" s="132"/>
      <c r="I17" s="134"/>
      <c r="J17" s="8"/>
    </row>
    <row r="18" spans="1:10">
      <c r="A18" s="132" t="s">
        <v>161</v>
      </c>
      <c r="B18" s="132"/>
      <c r="C18" s="132"/>
      <c r="D18" s="132"/>
      <c r="E18" s="132"/>
      <c r="F18" s="132"/>
      <c r="G18" s="132"/>
      <c r="H18" s="138"/>
      <c r="I18" s="134"/>
      <c r="J18" s="8"/>
    </row>
    <row r="19" spans="1:10">
      <c r="A19" s="132"/>
      <c r="B19" s="132"/>
      <c r="C19" s="132"/>
      <c r="D19" s="132"/>
      <c r="E19" s="132"/>
      <c r="F19" s="132"/>
      <c r="G19" s="132"/>
      <c r="H19" s="132"/>
      <c r="I19" s="134"/>
      <c r="J19" s="8"/>
    </row>
    <row r="20" spans="1:10">
      <c r="A20" s="132"/>
      <c r="B20" s="132"/>
      <c r="C20" s="132"/>
      <c r="D20" s="132"/>
      <c r="E20" s="132"/>
      <c r="F20" s="132"/>
      <c r="G20" s="132"/>
      <c r="H20" s="138"/>
      <c r="I20" s="134"/>
      <c r="J20" s="8"/>
    </row>
    <row r="21" spans="1:10">
      <c r="A21" s="132"/>
      <c r="B21" s="132"/>
      <c r="C21" s="132"/>
      <c r="D21" s="132"/>
      <c r="E21" s="132"/>
      <c r="F21" s="132"/>
      <c r="G21" s="138"/>
      <c r="H21" s="132"/>
      <c r="I21" s="134"/>
      <c r="J21" s="8"/>
    </row>
    <row r="22" spans="1:10">
      <c r="A22" s="132"/>
      <c r="B22" s="132"/>
      <c r="C22" s="132"/>
      <c r="D22" s="132"/>
      <c r="E22" s="132"/>
      <c r="F22" s="132"/>
      <c r="G22" s="132"/>
      <c r="H22" s="138"/>
      <c r="I22" s="134"/>
      <c r="J22" s="8"/>
    </row>
    <row r="23" spans="1:10">
      <c r="A23" s="134"/>
      <c r="B23" s="134"/>
      <c r="C23" s="134"/>
      <c r="D23" s="134"/>
      <c r="E23" s="134"/>
      <c r="F23" s="134"/>
      <c r="G23" s="138"/>
      <c r="H23" s="136"/>
      <c r="I23" s="134"/>
      <c r="J23" s="8"/>
    </row>
    <row r="24" spans="1:10">
      <c r="A24" s="134"/>
      <c r="B24" s="134"/>
      <c r="C24" s="134"/>
      <c r="D24" s="134"/>
      <c r="E24" s="134"/>
      <c r="F24" s="134"/>
      <c r="G24" s="136"/>
      <c r="H24" s="134"/>
      <c r="I24" s="134"/>
      <c r="J24" s="8"/>
    </row>
    <row r="25" spans="1:10">
      <c r="A25" s="134"/>
      <c r="B25" s="134"/>
      <c r="C25" s="134"/>
      <c r="D25" s="134"/>
      <c r="E25" s="134"/>
      <c r="F25" s="134"/>
      <c r="G25" s="134"/>
    </row>
    <row r="26" spans="1:10">
      <c r="A26" s="134"/>
      <c r="B26" s="134"/>
      <c r="C26" s="134"/>
      <c r="D26" s="134"/>
      <c r="E26" s="134"/>
      <c r="F26" s="134"/>
    </row>
    <row r="27" spans="1:10">
      <c r="A27" s="134"/>
      <c r="B27" s="134"/>
      <c r="C27" s="134"/>
      <c r="D27" s="134"/>
      <c r="E27" s="134"/>
      <c r="F27" s="134"/>
    </row>
    <row r="28" spans="1:10">
      <c r="A28" s="134"/>
      <c r="B28" s="134"/>
      <c r="C28" s="134"/>
      <c r="D28" s="134"/>
      <c r="E28" s="134"/>
      <c r="F28" s="134"/>
    </row>
    <row r="29" spans="1:10">
      <c r="A29" s="134"/>
      <c r="B29" s="134"/>
    </row>
    <row r="30" spans="1:10">
      <c r="A30" s="134"/>
      <c r="B30" s="134"/>
    </row>
    <row r="31" spans="1:10">
      <c r="A31" s="134"/>
      <c r="B31" s="134"/>
    </row>
    <row r="32" spans="1:10">
      <c r="A32" s="134"/>
      <c r="B32" s="134"/>
    </row>
    <row r="33" spans="1:2">
      <c r="A33" s="134"/>
      <c r="B33" s="134"/>
    </row>
    <row r="34" spans="1:2">
      <c r="B34" s="134"/>
    </row>
    <row r="35" spans="1:2">
      <c r="B35" s="134"/>
    </row>
    <row r="36" spans="1:2">
      <c r="B36" s="134"/>
    </row>
    <row r="37" spans="1:2">
      <c r="B37" s="134"/>
    </row>
    <row r="38" spans="1:2">
      <c r="B38" s="134"/>
    </row>
    <row r="39" spans="1:2">
      <c r="B39" s="134"/>
    </row>
    <row r="40" spans="1:2">
      <c r="B40" s="134"/>
    </row>
    <row r="41" spans="1:2">
      <c r="B41" s="134"/>
    </row>
    <row r="42" spans="1:2">
      <c r="B42" s="134"/>
    </row>
    <row r="43" spans="1:2">
      <c r="B43" s="134"/>
    </row>
    <row r="44" spans="1:2">
      <c r="B44" s="134"/>
    </row>
    <row r="45" spans="1:2">
      <c r="B45" s="134"/>
    </row>
    <row r="46" spans="1:2">
      <c r="B46" s="134"/>
    </row>
    <row r="47" spans="1:2">
      <c r="B47" s="134"/>
    </row>
    <row r="48" spans="1:2">
      <c r="B48" s="134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53" spans="2:2">
      <c r="B53" s="134"/>
    </row>
    <row r="54" spans="2:2">
      <c r="B54" s="134"/>
    </row>
    <row r="55" spans="2:2">
      <c r="B55" s="134"/>
    </row>
    <row r="56" spans="2:2">
      <c r="B56" s="134"/>
    </row>
    <row r="57" spans="2:2">
      <c r="B57" s="134"/>
    </row>
    <row r="58" spans="2:2">
      <c r="B58" s="134"/>
    </row>
    <row r="59" spans="2:2">
      <c r="B59" s="134"/>
    </row>
    <row r="60" spans="2:2">
      <c r="B60" s="134"/>
    </row>
    <row r="61" spans="2:2">
      <c r="B61" s="134"/>
    </row>
  </sheetData>
  <sheetProtection algorithmName="SHA-512" hashValue="MDPClwY5DjNodPx8AJ7zRLVrkq3EPLNp9Gd9/hMFxp5GgIb7rDtopZ3u3idqzSQ4dApF3GH7NqCcTxeinotNuQ==" saltValue="ANrA/rilAJBzN/f4HDAoNg==" spinCount="100000" sheet="1" formatRow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2023-04-26T12:55:07Z</dcterms:modified>
  <cp:category/>
  <cp:contentStatus/>
</cp:coreProperties>
</file>