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Agência de Fomento do Amapá/"/>
    </mc:Choice>
  </mc:AlternateContent>
  <xr:revisionPtr revIDLastSave="134" documentId="8_{EE7CA70A-43A0-4FDA-AD0C-6507E52F3EB5}" xr6:coauthVersionLast="47" xr6:coauthVersionMax="47" xr10:uidLastSave="{3BD3E310-156D-4F48-9BCE-5511AB2D62C9}"/>
  <bookViews>
    <workbookView xWindow="-120" yWindow="-16320" windowWidth="29040" windowHeight="15720" firstSheet="8" activeTab="7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Peso fatores ASG portfólio" sheetId="19" r:id="rId14"/>
    <sheet name="Governança" sheetId="2" r:id="rId15"/>
    <sheet name=" Controvérsias socioambientais" sheetId="5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2" l="1"/>
  <c r="J10" i="22"/>
  <c r="E2" i="26"/>
  <c r="E58" i="26"/>
  <c r="E4" i="26"/>
  <c r="E6" i="26"/>
  <c r="E8" i="26"/>
  <c r="E10" i="26"/>
  <c r="E12" i="26"/>
  <c r="E14" i="26"/>
  <c r="E16" i="26"/>
  <c r="E18" i="26"/>
  <c r="E20" i="26"/>
  <c r="E22" i="26"/>
  <c r="E24" i="26"/>
  <c r="E26" i="26"/>
  <c r="E28" i="26"/>
  <c r="E30" i="26"/>
  <c r="E32" i="26"/>
  <c r="E34" i="26"/>
  <c r="E36" i="26"/>
  <c r="E38" i="26"/>
  <c r="E40" i="26"/>
  <c r="E42" i="26"/>
  <c r="E44" i="26"/>
  <c r="E46" i="26"/>
  <c r="E48" i="26"/>
  <c r="E50" i="26"/>
  <c r="E52" i="26"/>
  <c r="E54" i="26"/>
  <c r="E56" i="26"/>
  <c r="E60" i="26"/>
  <c r="E62" i="26"/>
  <c r="C12" i="9"/>
  <c r="C27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C56" i="8"/>
  <c r="J72" i="22"/>
  <c r="C61" i="1"/>
  <c r="B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B13" i="10"/>
  <c r="B15" i="10" s="1"/>
  <c r="H88" i="22"/>
  <c r="F88" i="22"/>
  <c r="D88" i="22"/>
  <c r="B88" i="22"/>
  <c r="D63" i="1"/>
  <c r="E5" i="13"/>
  <c r="H9" i="20" s="1"/>
  <c r="D13" i="10"/>
  <c r="C13" i="10"/>
  <c r="C15" i="10" s="1"/>
  <c r="F61" i="1" l="1"/>
  <c r="J4" i="22"/>
  <c r="J6" i="22"/>
  <c r="J8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4" i="22"/>
  <c r="J76" i="22"/>
  <c r="J78" i="22"/>
  <c r="J80" i="22"/>
  <c r="J82" i="22"/>
  <c r="J84" i="22"/>
  <c r="J86" i="22"/>
  <c r="J2" i="22"/>
  <c r="F4" i="1"/>
  <c r="F9" i="1"/>
  <c r="F10" i="1"/>
  <c r="F11" i="1"/>
  <c r="F12" i="1"/>
  <c r="F17" i="1"/>
  <c r="F18" i="1"/>
  <c r="F19" i="1"/>
  <c r="F20" i="1"/>
  <c r="F25" i="1"/>
  <c r="F26" i="1"/>
  <c r="F27" i="1"/>
  <c r="F28" i="1"/>
  <c r="F33" i="1"/>
  <c r="F34" i="1"/>
  <c r="F35" i="1"/>
  <c r="F36" i="1"/>
  <c r="F41" i="1"/>
  <c r="F42" i="1"/>
  <c r="F43" i="1"/>
  <c r="F44" i="1"/>
  <c r="F49" i="1"/>
  <c r="F50" i="1"/>
  <c r="F51" i="1"/>
  <c r="F52" i="1"/>
  <c r="F57" i="1"/>
  <c r="F58" i="1"/>
  <c r="F59" i="1"/>
  <c r="F60" i="1"/>
  <c r="G88" i="22"/>
  <c r="D64" i="26"/>
  <c r="I88" i="22"/>
  <c r="E88" i="22"/>
  <c r="C88" i="22"/>
  <c r="J88" i="22" l="1"/>
  <c r="F9" i="20" s="1"/>
  <c r="F56" i="1"/>
  <c r="F48" i="1"/>
  <c r="F40" i="1"/>
  <c r="F32" i="1"/>
  <c r="F24" i="1"/>
  <c r="F16" i="1"/>
  <c r="F8" i="1"/>
  <c r="E64" i="26"/>
  <c r="J9" i="20" s="1"/>
  <c r="C63" i="1"/>
  <c r="F55" i="1"/>
  <c r="F39" i="1"/>
  <c r="F23" i="1"/>
  <c r="F7" i="1"/>
  <c r="F54" i="1"/>
  <c r="F46" i="1"/>
  <c r="F38" i="1"/>
  <c r="F30" i="1"/>
  <c r="F22" i="1"/>
  <c r="F14" i="1"/>
  <c r="F6" i="1"/>
  <c r="F47" i="1"/>
  <c r="F31" i="1"/>
  <c r="F15" i="1"/>
  <c r="F53" i="1"/>
  <c r="F45" i="1"/>
  <c r="F37" i="1"/>
  <c r="F29" i="1"/>
  <c r="F21" i="1"/>
  <c r="F13" i="1"/>
  <c r="F5" i="1"/>
  <c r="F3" i="1"/>
  <c r="B63" i="1"/>
  <c r="H7" i="19"/>
  <c r="H5" i="19"/>
  <c r="H3" i="19"/>
  <c r="G15" i="19"/>
  <c r="H13" i="19"/>
  <c r="F13" i="19"/>
  <c r="H11" i="19"/>
  <c r="F11" i="19"/>
  <c r="H9" i="19"/>
  <c r="F9" i="19"/>
  <c r="F7" i="19"/>
  <c r="F5" i="19"/>
  <c r="F3" i="19"/>
  <c r="B65" i="1" l="1"/>
  <c r="H15" i="19"/>
  <c r="N9" i="20" s="1"/>
  <c r="F3" i="15"/>
  <c r="D15" i="10"/>
  <c r="E5" i="5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F15" i="5"/>
  <c r="G3" i="5"/>
  <c r="G2" i="2"/>
  <c r="E14" i="10"/>
  <c r="F16" i="11"/>
  <c r="C62" i="1"/>
  <c r="F62" i="1" s="1"/>
  <c r="G2" i="11"/>
  <c r="G4" i="11"/>
  <c r="G20" i="2"/>
  <c r="C9" i="15"/>
  <c r="D9" i="15"/>
  <c r="B9" i="15"/>
  <c r="C9" i="12"/>
  <c r="D9" i="12"/>
  <c r="E9" i="12"/>
  <c r="B9" i="12"/>
  <c r="C4" i="9"/>
  <c r="D4" i="9" s="1"/>
  <c r="C6" i="9"/>
  <c r="D6" i="9" s="1"/>
  <c r="C8" i="9"/>
  <c r="D8" i="9" s="1"/>
  <c r="C10" i="9"/>
  <c r="D10" i="9" s="1"/>
  <c r="D12" i="9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D56" i="8"/>
  <c r="C58" i="8"/>
  <c r="D58" i="8" s="1"/>
  <c r="C60" i="8"/>
  <c r="D60" i="8" s="1"/>
  <c r="C2" i="8"/>
  <c r="D2" i="8" s="1"/>
  <c r="D62" i="8" l="1"/>
  <c r="D9" i="20" s="1"/>
  <c r="E15" i="10"/>
  <c r="G9" i="20" s="1"/>
  <c r="D62" i="9"/>
  <c r="E9" i="20" s="1"/>
  <c r="C62" i="8"/>
  <c r="C62" i="9"/>
  <c r="G18" i="2"/>
  <c r="G16" i="2"/>
  <c r="G14" i="2"/>
  <c r="G12" i="2"/>
  <c r="G10" i="2"/>
  <c r="G8" i="2"/>
  <c r="G6" i="2"/>
  <c r="G4" i="2"/>
  <c r="G22" i="2" l="1"/>
  <c r="O9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K9" i="20" s="1"/>
  <c r="G6" i="11"/>
  <c r="G8" i="11"/>
  <c r="G10" i="11"/>
  <c r="G12" i="11"/>
  <c r="G14" i="11"/>
  <c r="G13" i="5"/>
  <c r="G11" i="5"/>
  <c r="G9" i="5"/>
  <c r="G7" i="5"/>
  <c r="G5" i="5"/>
  <c r="G15" i="5" s="1"/>
  <c r="P9" i="20" s="1"/>
  <c r="G16" i="11" l="1"/>
  <c r="I9" i="20" s="1"/>
  <c r="F9" i="15"/>
  <c r="L9" i="20" s="1"/>
  <c r="H19" i="16"/>
  <c r="M9" i="20" s="1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<sst xmlns="http://schemas.openxmlformats.org/spreadsheetml/2006/main" count="445" uniqueCount="259">
  <si>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</si>
  <si>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</si>
  <si>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</si>
  <si>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</si>
  <si>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</si>
  <si>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</si>
  <si>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</si>
  <si>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</si>
  <si>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</si>
  <si>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</si>
  <si>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</si>
  <si>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</si>
  <si>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</si>
  <si>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</si>
  <si>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</si>
  <si>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</si>
  <si>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</si>
  <si>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</si>
  <si>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</si>
  <si>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</si>
  <si>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</si>
  <si>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</si>
  <si>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</si>
  <si>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</si>
  <si>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</si>
  <si>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</si>
  <si>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</si>
  <si>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</si>
  <si>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</si>
  <si>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</si>
  <si>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</si>
  <si>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</si>
  <si>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</si>
  <si>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</si>
  <si>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</si>
  <si>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</si>
  <si>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</si>
  <si>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</si>
  <si>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</si>
  <si>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</si>
  <si>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</si>
  <si>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</si>
  <si>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</si>
  <si>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</si>
  <si>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</si>
  <si>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</si>
  <si>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</si>
  <si>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</si>
  <si>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</si>
  <si>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</si>
  <si>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</si>
  <si>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</si>
  <si>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</si>
  <si>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</si>
  <si>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</si>
  <si>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</si>
  <si>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</si>
  <si>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</si>
  <si>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</si>
  <si>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</si>
  <si>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</si>
  <si>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</si>
  <si>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</si>
  <si>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 xml:space="preserve">PRSAC e Relatório de Sustentabilidade indisponíveis no site. </t>
  </si>
  <si>
    <t>Biodiversidade aquática e poluição da água doce</t>
  </si>
  <si>
    <t>Biodiversidade aquática e poluição marinha</t>
  </si>
  <si>
    <t>Eficiência uso agrícola do solo</t>
  </si>
  <si>
    <t>TOTAL</t>
  </si>
  <si>
    <t>Máximo de 3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</si>
  <si>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</si>
  <si>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</si>
  <si>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</si>
  <si>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</si>
  <si>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</si>
  <si>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</si>
  <si>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</si>
  <si>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</si>
  <si>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</si>
  <si>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</si>
  <si>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</si>
  <si>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</si>
  <si>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</si>
  <si>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</si>
  <si>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</si>
  <si>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</si>
  <si>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</si>
  <si>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</si>
  <si>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</si>
  <si>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</si>
  <si>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</si>
  <si>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</si>
  <si>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</si>
  <si>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</si>
  <si>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</si>
  <si>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</si>
  <si>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</si>
  <si>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</si>
  <si>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</si>
  <si>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</si>
  <si>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</si>
  <si>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</si>
  <si>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</si>
  <si>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</si>
  <si>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</si>
  <si>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</si>
  <si>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</si>
  <si>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</si>
  <si>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</t>
  </si>
  <si>
    <t>Dados da própria empresa relativos ao uso de matéria-prima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</si>
  <si>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</si>
  <si>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</si>
  <si>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</si>
  <si>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</si>
  <si>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</si>
  <si>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</si>
  <si>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</si>
  <si>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</si>
  <si>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</si>
  <si>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</si>
  <si>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</si>
  <si>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</si>
  <si>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</si>
  <si>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</si>
  <si>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</si>
  <si>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</si>
  <si>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</si>
  <si>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</si>
  <si>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</si>
  <si>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</si>
  <si>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</si>
  <si>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</si>
  <si>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</si>
  <si>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</si>
  <si>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</si>
  <si>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</si>
  <si>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</si>
  <si>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informação</t>
  </si>
  <si>
    <t>GRAU DE RELEVÂNCIA</t>
  </si>
  <si>
    <t>Percentual de operações em que houve negativa de investimento ou desinvestimento tendo como principal razão os riscos sociambientais nos últimos 2 anos</t>
  </si>
  <si>
    <t>Baixo - 0 ou 1 ponto</t>
  </si>
  <si>
    <t>Médio - 2 ou 3 pontos</t>
  </si>
  <si>
    <t>Alto - 4 ou 5 pontos</t>
  </si>
  <si>
    <t>0 a 5%</t>
  </si>
  <si>
    <t>5 a 10%</t>
  </si>
  <si>
    <t>Maior que 10%</t>
  </si>
  <si>
    <t>Máximo de 5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</si>
  <si>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</si>
  <si>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</si>
  <si>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</si>
  <si>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</si>
  <si>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</si>
  <si>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</si>
  <si>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</si>
  <si>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</si>
  <si>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</si>
  <si>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</si>
  <si>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</si>
  <si>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</si>
  <si>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 indicadores específicos para mensuração de impacto (indicando-se quais são) - 3,5 pontos</t>
  </si>
  <si>
    <t>Percentual no portfólio de investimentos - 6,5 pontos</t>
  </si>
  <si>
    <t>Educação e/ou empregabilidade para população de baixa renda</t>
  </si>
  <si>
    <t>Adaptação a riscos climáticos físicos</t>
  </si>
  <si>
    <t>Matriz energética de baixo carbono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</si>
  <si>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</si>
  <si>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</si>
  <si>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</si>
  <si>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</si>
  <si>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</si>
  <si>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</si>
  <si>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</si>
  <si>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</si>
  <si>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</si>
  <si>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</si>
  <si>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</si>
  <si>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</si>
  <si>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</si>
  <si>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</si>
  <si>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</si>
  <si>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</si>
  <si>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</si>
  <si>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</si>
  <si>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</si>
  <si>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</si>
  <si>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</si>
  <si>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</si>
  <si>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</si>
  <si>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</si>
  <si>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</si>
  <si>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</si>
  <si>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</si>
  <si>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</si>
  <si>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</si>
  <si>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</si>
  <si>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</si>
  <si>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</si>
  <si>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</si>
  <si>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</si>
  <si>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</si>
  <si>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</si>
  <si>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Não há informação sobre setor das empresas financiadas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</si>
  <si>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</si>
  <si>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</si>
  <si>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</si>
  <si>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</si>
  <si>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</si>
  <si>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</si>
  <si>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</si>
  <si>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Não há informação sobre conhecimento (ou não) da localização das atividades financiadas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</si>
  <si>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</si>
  <si>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</si>
  <si>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</si>
  <si>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</si>
  <si>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</si>
  <si>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</si>
  <si>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</si>
  <si>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</si>
  <si>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</si>
  <si>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</si>
  <si>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</si>
  <si>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categorias das empresas financiadas e de suas cadeias de produção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</si>
  <si>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</si>
  <si>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</si>
  <si>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</si>
  <si>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</si>
  <si>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</si>
  <si>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</si>
  <si>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</si>
  <si>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Não há informação disponível sobre as categorias de risco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</si>
  <si>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</si>
  <si>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</si>
  <si>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</si>
  <si>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</si>
  <si>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</si>
  <si>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Participação feminina na Diretoria</t>
  </si>
  <si>
    <t>Não há mulheres na Diretoria (Relatório de Gestão 2021 - págs. 27-28), apenas em cargos de gerência (págs. 28-31).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</si>
  <si>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</si>
  <si>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</si>
  <si>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</si>
  <si>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</si>
  <si>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O Relatório de Gestão 2021 menciona os cursos oferecidos (págs. 75 -77). Nenhum foi na área de sustentabilidade.</t>
  </si>
  <si>
    <t>Integração de fatores de sustentabilidade na remuneração da Diretoria</t>
  </si>
  <si>
    <t>O Relatório de Gestão 2021 apenas menciona salários (pág. 51), sem mencionar se há quaisquer fatores de sustentabilidade que influenciam
"</t>
  </si>
  <si>
    <t>Integração de fatores de sustentabilidade na remuneração de gerentes</t>
  </si>
  <si>
    <t>O Relatório de Gestão 2021 apenas demonstra salários (pág. 51), sem mencionar fatores de sustentabilidade.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</si>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</sst>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6" borderId="2" xfId="0" applyNumberForma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3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0" fillId="13" borderId="4" xfId="0" applyFill="1" applyBorder="1" applyAlignment="1">
      <alignment horizontal="center" vertical="center"/>
    </xf>
    <xf numFmtId="9" fontId="0" fillId="13" borderId="2" xfId="0" applyNumberFormat="1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9" fontId="0" fillId="13" borderId="2" xfId="2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3" borderId="8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6" borderId="20" xfId="0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4" fillId="9" borderId="2" xfId="0" applyNumberFormat="1" applyFont="1" applyFill="1" applyBorder="1" applyAlignment="1">
      <alignment horizontal="center"/>
    </xf>
    <xf numFmtId="9" fontId="0" fillId="9" borderId="2" xfId="0" applyNumberFormat="1" applyFill="1" applyBorder="1" applyAlignment="1">
      <alignment horizontal="center" wrapText="1"/>
    </xf>
    <xf numFmtId="0" fontId="0" fillId="13" borderId="2" xfId="0" applyFill="1" applyBorder="1" applyAlignment="1">
      <alignment horizontal="center" wrapText="1"/>
    </xf>
    <xf numFmtId="165" fontId="0" fillId="9" borderId="2" xfId="0" applyNumberFormat="1" applyFill="1" applyBorder="1" applyAlignment="1">
      <alignment horizontal="center" vertical="center"/>
    </xf>
    <xf numFmtId="165" fontId="0" fillId="9" borderId="2" xfId="0" applyNumberFormat="1" applyFill="1" applyBorder="1" applyAlignment="1">
      <alignment horizontal="fill" vertical="center"/>
    </xf>
    <xf numFmtId="9" fontId="0" fillId="9" borderId="2" xfId="0" applyNumberForma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/>
    </xf>
    <xf numFmtId="9" fontId="0" fillId="9" borderId="0" xfId="0" applyNumberFormat="1" applyFill="1" applyAlignment="1">
      <alignment horizontal="center" vertical="center"/>
    </xf>
    <xf numFmtId="9" fontId="5" fillId="18" borderId="2" xfId="2" applyFont="1" applyFill="1" applyBorder="1" applyAlignment="1">
      <alignment horizontal="center" vertical="center" wrapText="1"/>
    </xf>
    <xf numFmtId="9" fontId="0" fillId="9" borderId="2" xfId="2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9" fontId="0" fillId="9" borderId="4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9" fontId="0" fillId="9" borderId="12" xfId="0" applyNumberFormat="1" applyFill="1" applyBorder="1" applyAlignment="1">
      <alignment horizontal="center" vertical="center"/>
    </xf>
    <xf numFmtId="10" fontId="0" fillId="9" borderId="2" xfId="0" applyNumberFormat="1" applyFill="1" applyBorder="1" applyAlignment="1">
      <alignment horizontal="center" vertical="center"/>
    </xf>
    <xf numFmtId="0" fontId="0" fillId="20" borderId="0" xfId="0" applyFill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9" fillId="21" borderId="2" xfId="0" applyFont="1" applyFill="1" applyBorder="1" applyAlignment="1">
      <alignment horizontal="center" vertical="center"/>
    </xf>
    <xf numFmtId="166" fontId="0" fillId="13" borderId="2" xfId="0" applyNumberFormat="1" applyFill="1" applyBorder="1" applyAlignment="1">
      <alignment horizontal="center"/>
    </xf>
    <xf numFmtId="0" fontId="0" fillId="10" borderId="2" xfId="0" applyFill="1" applyBorder="1" applyAlignment="1" applyProtection="1">
      <alignment horizontal="center" wrapText="1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166" fontId="0" fillId="10" borderId="2" xfId="0" applyNumberFormat="1" applyFill="1" applyBorder="1" applyAlignment="1">
      <alignment horizont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20" borderId="0" xfId="2" applyNumberFormat="1" applyFont="1" applyFill="1" applyAlignment="1">
      <alignment horizontal="center" vertical="center"/>
    </xf>
    <xf numFmtId="2" fontId="0" fillId="20" borderId="22" xfId="0" applyNumberFormat="1" applyFill="1" applyBorder="1" applyAlignment="1">
      <alignment horizontal="center" vertical="center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left" vertical="center" wrapText="1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0" fillId="13" borderId="2" xfId="2" applyNumberFormat="1" applyFont="1" applyFill="1" applyBorder="1" applyAlignment="1">
      <alignment horizontal="center" vertical="center"/>
    </xf>
    <xf numFmtId="0" fontId="0" fillId="13" borderId="2" xfId="2" applyNumberFormat="1" applyFont="1" applyFill="1" applyBorder="1" applyAlignment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7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horizontal="center" vertical="center" wrapText="1"/>
      <protection locked="0"/>
    </xf>
    <xf numFmtId="0" fontId="0" fillId="7" borderId="4" xfId="0" applyFill="1" applyBorder="1" applyAlignment="1" applyProtection="1">
      <alignment vertical="center" wrapText="1"/>
      <protection locked="0"/>
    </xf>
    <xf numFmtId="0" fontId="0" fillId="17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8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2" fontId="0" fillId="20" borderId="0" xfId="0" applyNumberFormat="1" applyFill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20" borderId="0" xfId="0" applyFill="1" applyAlignment="1">
      <alignment horizont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20" borderId="4" xfId="0" applyFill="1" applyBorder="1" applyAlignment="1">
      <alignment horizontal="center" vertical="center" wrapText="1"/>
    </xf>
    <xf numFmtId="10" fontId="0" fillId="9" borderId="21" xfId="0" applyNumberFormat="1" applyFill="1" applyBorder="1" applyAlignment="1">
      <alignment horizontal="center" vertical="center" wrapText="1"/>
    </xf>
    <xf numFmtId="0" fontId="0" fillId="20" borderId="21" xfId="0" applyFill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9" fillId="22" borderId="2" xfId="0" applyFont="1" applyFill="1" applyBorder="1" applyAlignment="1" applyProtection="1">
      <alignment horizontal="center" vertical="center"/>
      <protection locked="0"/>
    </xf>
    <xf numFmtId="0" fontId="9" fillId="23" borderId="2" xfId="0" applyFont="1" applyFill="1" applyBorder="1" applyAlignment="1" applyProtection="1">
      <alignment horizontal="center" vertical="center"/>
      <protection locked="0"/>
    </xf>
    <xf numFmtId="0" fontId="9" fillId="23" borderId="21" xfId="0" applyFont="1" applyFill="1" applyBorder="1" applyAlignment="1" applyProtection="1">
      <alignment horizontal="center" vertical="center"/>
      <protection locked="0"/>
    </xf>
    <xf numFmtId="0" fontId="9" fillId="22" borderId="2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9" fillId="23" borderId="21" xfId="0" applyFont="1" applyFill="1" applyBorder="1" applyAlignment="1" applyProtection="1">
      <alignment horizontal="center" vertical="center" wrapText="1"/>
      <protection locked="0"/>
    </xf>
    <xf numFmtId="0" fontId="9" fillId="22" borderId="21" xfId="0" applyFont="1" applyFill="1" applyBorder="1" applyAlignment="1" applyProtection="1">
      <alignment horizontal="center" vertical="center" wrapText="1"/>
      <protection locked="0"/>
    </xf>
    <xf numFmtId="0" fontId="0" fillId="15" borderId="8" xfId="0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16" xfId="0" applyFont="1" applyFill="1" applyBorder="1" applyAlignment="1">
      <alignment horizontal="center" vertical="center"/>
    </xf>
    <xf numFmtId="0" fontId="8" fillId="15" borderId="17" xfId="0" applyFont="1" applyFill="1" applyBorder="1" applyAlignment="1">
      <alignment horizontal="center" vertical="center"/>
    </xf>
    <xf numFmtId="0" fontId="8" fillId="15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6" fontId="13" fillId="20" borderId="0" xfId="0" applyNumberFormat="1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topLeftCell="F9" zoomScale="70" zoomScaleNormal="70" workbookViewId="0">
      <selection activeCell="F9" sqref="F9"/>
    </sheetView>
  </sheetViews>
  <sheetFormatPr defaultColWidth="8.625" defaultRowHeight="15.6"/>
  <cols>
    <col min="2" max="16" width="16.625" customWidth="1"/>
  </cols>
  <sheetData>
    <row r="2" spans="1:16" ht="21">
      <c r="B2" s="63" t="s">
        <v>0</v>
      </c>
      <c r="C2" s="63"/>
    </row>
    <row r="7" spans="1:16">
      <c r="A7" s="4"/>
      <c r="B7" s="1"/>
      <c r="C7" s="1"/>
    </row>
    <row r="8" spans="1:16" ht="45.6" customHeight="1">
      <c r="A8" s="1"/>
      <c r="B8" s="1"/>
      <c r="C8" s="1"/>
      <c r="D8" s="61" t="s">
        <v>1</v>
      </c>
      <c r="E8" s="61" t="s">
        <v>2</v>
      </c>
      <c r="F8" s="61" t="s">
        <v>3</v>
      </c>
      <c r="G8" s="61" t="s">
        <v>4</v>
      </c>
      <c r="H8" s="61" t="s">
        <v>5</v>
      </c>
      <c r="I8" s="61" t="s">
        <v>6</v>
      </c>
      <c r="J8" s="61" t="s">
        <v>7</v>
      </c>
      <c r="K8" s="61" t="s">
        <v>8</v>
      </c>
      <c r="L8" s="61" t="s">
        <v>9</v>
      </c>
      <c r="M8" s="61" t="s">
        <v>10</v>
      </c>
      <c r="N8" s="61" t="s">
        <v>11</v>
      </c>
      <c r="O8" s="61" t="s">
        <v>12</v>
      </c>
      <c r="P8" s="61" t="s">
        <v>13</v>
      </c>
    </row>
    <row r="9" spans="1:16">
      <c r="A9" s="1"/>
      <c r="B9" s="163" t="s">
        <v>14</v>
      </c>
      <c r="C9" s="163"/>
      <c r="D9" s="66">
        <f>'Temas nas políticas gerais'!D62</f>
        <v>0</v>
      </c>
      <c r="E9" s="41">
        <f>'Temas nas políticas setoriais'!D62</f>
        <v>0</v>
      </c>
      <c r="F9" s="41">
        <f>'Bases de dados'!J88</f>
        <v>0</v>
      </c>
      <c r="G9" s="41">
        <f>'Monitoramento de riscos'!E15</f>
        <v>0</v>
      </c>
      <c r="H9" s="41">
        <f>'Relevância processo decisório'!E5</f>
        <v>0</v>
      </c>
      <c r="I9" s="41">
        <f>'Ações de mitigação de riscos'!G16</f>
        <v>0</v>
      </c>
      <c r="J9" s="41">
        <f>'Prod fin imp positivo'!E64</f>
        <v>0</v>
      </c>
      <c r="K9" s="41">
        <f>'Portfólio (setor)'!F9</f>
        <v>0</v>
      </c>
      <c r="L9" s="41">
        <f>'Portfólio (localização)'!F9</f>
        <v>0</v>
      </c>
      <c r="M9" s="41">
        <f>'Portfólio (empresa)'!H19</f>
        <v>0</v>
      </c>
      <c r="N9" s="41">
        <f>'Peso fatores ASG portfólio'!H15</f>
        <v>0</v>
      </c>
      <c r="O9" s="41">
        <f>Governança!G22</f>
        <v>0</v>
      </c>
      <c r="P9" s="41">
        <f>' Controvérsias socioambientais'!G15</f>
        <v>0</v>
      </c>
    </row>
    <row r="10" spans="1:16">
      <c r="A10" s="1"/>
      <c r="B10" s="163" t="s">
        <v>15</v>
      </c>
      <c r="C10" s="163"/>
      <c r="D10" s="67">
        <v>3</v>
      </c>
      <c r="E10" s="65">
        <v>7</v>
      </c>
      <c r="F10" s="65">
        <v>20</v>
      </c>
      <c r="G10" s="65">
        <v>10</v>
      </c>
      <c r="H10" s="65">
        <v>5</v>
      </c>
      <c r="I10" s="65">
        <v>10</v>
      </c>
      <c r="J10" s="65">
        <v>10</v>
      </c>
      <c r="K10" s="65">
        <v>8</v>
      </c>
      <c r="L10" s="65">
        <v>7</v>
      </c>
      <c r="M10" s="65">
        <v>5</v>
      </c>
      <c r="N10" s="65">
        <v>5</v>
      </c>
      <c r="O10" s="65">
        <v>10</v>
      </c>
      <c r="P10" s="65">
        <v>0</v>
      </c>
    </row>
    <row r="11" spans="1:16">
      <c r="A11" s="1"/>
      <c r="B11" s="1"/>
    </row>
    <row r="12" spans="1:16">
      <c r="A12" s="1"/>
      <c r="B12" s="1"/>
      <c r="C12" s="1"/>
    </row>
    <row r="13" spans="1:16">
      <c r="A13" s="1"/>
      <c r="B13" s="164" t="s">
        <v>16</v>
      </c>
      <c r="C13" s="165"/>
      <c r="D13" s="168">
        <f>SUM(D9:P9)</f>
        <v>0</v>
      </c>
    </row>
    <row r="14" spans="1:16">
      <c r="A14" s="1"/>
      <c r="B14" s="166"/>
      <c r="C14" s="167"/>
      <c r="D14" s="169"/>
    </row>
    <row r="15" spans="1:16">
      <c r="A15" s="1"/>
      <c r="B15" s="1"/>
      <c r="C15" s="1"/>
    </row>
    <row r="16" spans="1:16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77.45">
      <c r="A70" s="10" t="s">
        <v>17</v>
      </c>
      <c r="B70" s="10" t="s">
        <v>18</v>
      </c>
      <c r="C70" s="10"/>
    </row>
  </sheetData>
  <sheetProtection algorithmName="SHA-512" hashValue="NBLg1/x8inoYP4fMDhrnBKCVJvI95mUBGk93ymZ3ugWTV9rl8JumEh9eZdr/qXwJm8TAOwumSqWUtTu1BtdyeA==" saltValue="iuBjxSxE/v8EAIrU/z4PLg==" spinCount="100000" sheet="1" objects="1" scenarios="1"/>
  <mergeCells count="4">
    <mergeCell ref="B9:C9"/>
    <mergeCell ref="B10:C10"/>
    <mergeCell ref="B13:C14"/>
    <mergeCell ref="D13:D14"/>
  </mergeCells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50" zoomScaleNormal="50" workbookViewId="0">
      <pane xSplit="1" ySplit="1" topLeftCell="C2" activePane="bottomRight" state="frozen"/>
      <selection pane="bottomRight" activeCell="C64" sqref="C64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25" customWidth="1"/>
    <col min="2" max="3" width="64.625" style="133" customWidth="1"/>
    <col min="4" max="5" width="16.625" style="133" customWidth="1"/>
    <col min="6" max="6" width="18.5" style="133" customWidth="1"/>
    <col min="7" max="16384" width="10.875" style="8"/>
  </cols>
  <sheetData>
    <row r="1" spans="1:6" ht="32.1" customHeight="1">
      <c r="A1" s="39" t="s">
        <v>22</v>
      </c>
      <c r="B1" s="27" t="s">
        <v>158</v>
      </c>
      <c r="C1" s="25" t="s">
        <v>159</v>
      </c>
      <c r="D1" s="39" t="s">
        <v>26</v>
      </c>
      <c r="E1" s="39" t="s">
        <v>62</v>
      </c>
      <c r="F1" s="8"/>
    </row>
    <row r="2" spans="1:6" ht="16.5">
      <c r="A2" s="27" t="s">
        <v>160</v>
      </c>
      <c r="B2" s="110">
        <v>0</v>
      </c>
      <c r="C2" s="110">
        <v>0</v>
      </c>
      <c r="D2" s="95">
        <v>0.04</v>
      </c>
      <c r="E2" s="50">
        <f>(B2+C2)*D2</f>
        <v>0</v>
      </c>
      <c r="F2" s="9"/>
    </row>
    <row r="3" spans="1:6">
      <c r="A3" s="27"/>
      <c r="B3" s="122"/>
      <c r="C3" s="122"/>
      <c r="D3" s="95"/>
      <c r="E3" s="50"/>
      <c r="F3" s="9"/>
    </row>
    <row r="4" spans="1:6" ht="16.5">
      <c r="A4" s="27" t="s">
        <v>161</v>
      </c>
      <c r="B4" s="117">
        <v>0</v>
      </c>
      <c r="C4" s="117">
        <v>0</v>
      </c>
      <c r="D4" s="90">
        <v>0.04</v>
      </c>
      <c r="E4" s="50">
        <f t="shared" ref="E4:E62" si="0">(B4+C4)*D4</f>
        <v>0</v>
      </c>
      <c r="F4" s="8"/>
    </row>
    <row r="5" spans="1:6">
      <c r="A5" s="27"/>
      <c r="B5" s="128"/>
      <c r="C5" s="128"/>
      <c r="D5" s="90"/>
      <c r="E5" s="50"/>
      <c r="F5" s="8"/>
    </row>
    <row r="6" spans="1:6" ht="16.5">
      <c r="A6" s="27" t="s">
        <v>162</v>
      </c>
      <c r="B6" s="110">
        <v>0</v>
      </c>
      <c r="C6" s="110">
        <v>0</v>
      </c>
      <c r="D6" s="90">
        <v>0.04</v>
      </c>
      <c r="E6" s="50">
        <f t="shared" si="0"/>
        <v>0</v>
      </c>
      <c r="F6" s="8"/>
    </row>
    <row r="7" spans="1:6">
      <c r="A7" s="27"/>
      <c r="B7" s="122"/>
      <c r="C7" s="122"/>
      <c r="D7" s="90"/>
      <c r="E7" s="50"/>
      <c r="F7" s="8"/>
    </row>
    <row r="8" spans="1:6" ht="16.5">
      <c r="A8" s="27" t="s">
        <v>32</v>
      </c>
      <c r="B8" s="117">
        <v>0</v>
      </c>
      <c r="C8" s="117">
        <v>0</v>
      </c>
      <c r="D8" s="90">
        <v>0.04</v>
      </c>
      <c r="E8" s="50">
        <f t="shared" si="0"/>
        <v>0</v>
      </c>
      <c r="F8" s="8"/>
    </row>
    <row r="9" spans="1:6">
      <c r="A9" s="27"/>
      <c r="B9" s="128"/>
      <c r="C9" s="128"/>
      <c r="D9" s="90"/>
      <c r="E9" s="50"/>
      <c r="F9" s="8"/>
    </row>
    <row r="10" spans="1:6" ht="16.5">
      <c r="A10" s="27" t="s">
        <v>163</v>
      </c>
      <c r="B10" s="110">
        <v>0</v>
      </c>
      <c r="C10" s="110">
        <v>0</v>
      </c>
      <c r="D10" s="90">
        <v>0.05</v>
      </c>
      <c r="E10" s="50">
        <f t="shared" si="0"/>
        <v>0</v>
      </c>
      <c r="F10" s="8"/>
    </row>
    <row r="11" spans="1:6">
      <c r="A11" s="27"/>
      <c r="B11" s="122"/>
      <c r="C11" s="122"/>
      <c r="D11" s="90"/>
      <c r="E11" s="50"/>
      <c r="F11" s="8"/>
    </row>
    <row r="12" spans="1:6" ht="16.5">
      <c r="A12" s="27" t="s">
        <v>164</v>
      </c>
      <c r="B12" s="117">
        <v>0</v>
      </c>
      <c r="C12" s="117">
        <v>0</v>
      </c>
      <c r="D12" s="90">
        <v>0.04</v>
      </c>
      <c r="E12" s="50">
        <f t="shared" si="0"/>
        <v>0</v>
      </c>
      <c r="F12" s="8"/>
    </row>
    <row r="13" spans="1:6">
      <c r="A13" s="27"/>
      <c r="B13" s="128"/>
      <c r="C13" s="128"/>
      <c r="D13" s="90"/>
      <c r="E13" s="50"/>
      <c r="F13" s="8"/>
    </row>
    <row r="14" spans="1:6" ht="32.25">
      <c r="A14" s="27" t="s">
        <v>165</v>
      </c>
      <c r="B14" s="110">
        <v>0</v>
      </c>
      <c r="C14" s="110">
        <v>0</v>
      </c>
      <c r="D14" s="90">
        <v>0.04</v>
      </c>
      <c r="E14" s="50">
        <f t="shared" si="0"/>
        <v>0</v>
      </c>
      <c r="F14" s="8"/>
    </row>
    <row r="15" spans="1:6">
      <c r="A15" s="27"/>
      <c r="B15" s="122"/>
      <c r="C15" s="122"/>
      <c r="D15" s="90"/>
      <c r="E15" s="50"/>
      <c r="F15" s="8"/>
    </row>
    <row r="16" spans="1:6" ht="16.5">
      <c r="A16" s="27" t="s">
        <v>166</v>
      </c>
      <c r="B16" s="117">
        <v>0</v>
      </c>
      <c r="C16" s="117">
        <v>0</v>
      </c>
      <c r="D16" s="90">
        <v>0.04</v>
      </c>
      <c r="E16" s="50">
        <f t="shared" si="0"/>
        <v>0</v>
      </c>
      <c r="F16" s="8"/>
    </row>
    <row r="17" spans="1:6">
      <c r="A17" s="27"/>
      <c r="B17" s="128"/>
      <c r="C17" s="128"/>
      <c r="D17" s="90"/>
      <c r="E17" s="50"/>
      <c r="F17" s="8"/>
    </row>
    <row r="18" spans="1:6" ht="16.5">
      <c r="A18" s="27" t="s">
        <v>35</v>
      </c>
      <c r="B18" s="110">
        <v>0</v>
      </c>
      <c r="C18" s="110">
        <v>0</v>
      </c>
      <c r="D18" s="90">
        <v>0.04</v>
      </c>
      <c r="E18" s="50">
        <f t="shared" si="0"/>
        <v>0</v>
      </c>
      <c r="F18" s="8"/>
    </row>
    <row r="19" spans="1:6">
      <c r="A19" s="27"/>
      <c r="B19" s="122"/>
      <c r="C19" s="122"/>
      <c r="D19" s="90"/>
      <c r="E19" s="50"/>
      <c r="F19" s="8"/>
    </row>
    <row r="20" spans="1:6" ht="32.25">
      <c r="A20" s="27" t="s">
        <v>167</v>
      </c>
      <c r="B20" s="117">
        <v>0</v>
      </c>
      <c r="C20" s="117">
        <v>0</v>
      </c>
      <c r="D20" s="90">
        <v>0.04</v>
      </c>
      <c r="E20" s="50">
        <f t="shared" si="0"/>
        <v>0</v>
      </c>
      <c r="F20" s="8"/>
    </row>
    <row r="21" spans="1:6">
      <c r="A21" s="27"/>
      <c r="B21" s="128"/>
      <c r="C21" s="128"/>
      <c r="D21" s="90"/>
      <c r="E21" s="50"/>
      <c r="F21" s="8"/>
    </row>
    <row r="22" spans="1:6" ht="16.5">
      <c r="A22" s="27" t="s">
        <v>168</v>
      </c>
      <c r="B22" s="110">
        <v>0</v>
      </c>
      <c r="C22" s="110">
        <v>0</v>
      </c>
      <c r="D22" s="90">
        <v>0.04</v>
      </c>
      <c r="E22" s="50">
        <f t="shared" si="0"/>
        <v>0</v>
      </c>
      <c r="F22" s="8"/>
    </row>
    <row r="23" spans="1:6">
      <c r="A23" s="27"/>
      <c r="B23" s="122"/>
      <c r="C23" s="122"/>
      <c r="D23" s="90"/>
      <c r="E23" s="50"/>
      <c r="F23" s="8"/>
    </row>
    <row r="24" spans="1:6" ht="16.5">
      <c r="A24" s="27" t="s">
        <v>169</v>
      </c>
      <c r="B24" s="117">
        <v>0</v>
      </c>
      <c r="C24" s="117">
        <v>0</v>
      </c>
      <c r="D24" s="90">
        <v>0.04</v>
      </c>
      <c r="E24" s="50">
        <f t="shared" si="0"/>
        <v>0</v>
      </c>
      <c r="F24" s="8"/>
    </row>
    <row r="25" spans="1:6">
      <c r="A25" s="27"/>
      <c r="B25" s="128"/>
      <c r="C25" s="128"/>
      <c r="D25" s="90"/>
      <c r="E25" s="50"/>
      <c r="F25" s="8"/>
    </row>
    <row r="26" spans="1:6" ht="16.5">
      <c r="A26" s="27" t="s">
        <v>170</v>
      </c>
      <c r="B26" s="110">
        <v>0</v>
      </c>
      <c r="C26" s="110">
        <v>0</v>
      </c>
      <c r="D26" s="90">
        <v>0.03</v>
      </c>
      <c r="E26" s="50">
        <f t="shared" si="0"/>
        <v>0</v>
      </c>
      <c r="F26" s="8"/>
    </row>
    <row r="27" spans="1:6">
      <c r="A27" s="27"/>
      <c r="B27" s="122"/>
      <c r="C27" s="122"/>
      <c r="D27" s="90"/>
      <c r="E27" s="50"/>
      <c r="F27" s="8"/>
    </row>
    <row r="28" spans="1:6" ht="16.5">
      <c r="A28" s="27" t="s">
        <v>171</v>
      </c>
      <c r="B28" s="117">
        <v>0</v>
      </c>
      <c r="C28" s="117">
        <v>0</v>
      </c>
      <c r="D28" s="90">
        <v>0.02</v>
      </c>
      <c r="E28" s="50">
        <f t="shared" si="0"/>
        <v>0</v>
      </c>
      <c r="F28" s="9"/>
    </row>
    <row r="29" spans="1:6">
      <c r="A29" s="27"/>
      <c r="B29" s="128"/>
      <c r="C29" s="128"/>
      <c r="D29" s="90"/>
      <c r="E29" s="50"/>
      <c r="F29" s="9"/>
    </row>
    <row r="30" spans="1:6" ht="16.5">
      <c r="A30" s="27" t="s">
        <v>172</v>
      </c>
      <c r="B30" s="110">
        <v>0</v>
      </c>
      <c r="C30" s="110">
        <v>0</v>
      </c>
      <c r="D30" s="90">
        <v>0.03</v>
      </c>
      <c r="E30" s="50">
        <f t="shared" si="0"/>
        <v>0</v>
      </c>
      <c r="F30" s="9"/>
    </row>
    <row r="31" spans="1:6">
      <c r="A31" s="27"/>
      <c r="B31" s="122"/>
      <c r="C31" s="122"/>
      <c r="D31" s="90"/>
      <c r="E31" s="50"/>
      <c r="F31" s="9"/>
    </row>
    <row r="32" spans="1:6" ht="16.5">
      <c r="A32" s="27" t="s">
        <v>173</v>
      </c>
      <c r="B32" s="117">
        <v>0</v>
      </c>
      <c r="C32" s="117">
        <v>0</v>
      </c>
      <c r="D32" s="90">
        <v>0.02</v>
      </c>
      <c r="E32" s="50">
        <f t="shared" si="0"/>
        <v>0</v>
      </c>
      <c r="F32" s="9"/>
    </row>
    <row r="33" spans="1:6">
      <c r="A33" s="27"/>
      <c r="B33" s="128"/>
      <c r="C33" s="128"/>
      <c r="D33" s="90"/>
      <c r="E33" s="50"/>
      <c r="F33" s="9"/>
    </row>
    <row r="34" spans="1:6" ht="16.5">
      <c r="A34" s="27" t="s">
        <v>174</v>
      </c>
      <c r="B34" s="110">
        <v>0</v>
      </c>
      <c r="C34" s="110">
        <v>0</v>
      </c>
      <c r="D34" s="90">
        <v>0.03</v>
      </c>
      <c r="E34" s="50">
        <f t="shared" si="0"/>
        <v>0</v>
      </c>
      <c r="F34" s="9"/>
    </row>
    <row r="35" spans="1:6">
      <c r="A35" s="27"/>
      <c r="B35" s="122"/>
      <c r="C35" s="122"/>
      <c r="D35" s="90"/>
      <c r="E35" s="50"/>
      <c r="F35" s="9"/>
    </row>
    <row r="36" spans="1:6" ht="16.5">
      <c r="A36" s="27" t="s">
        <v>175</v>
      </c>
      <c r="B36" s="117">
        <v>0</v>
      </c>
      <c r="C36" s="117">
        <v>0</v>
      </c>
      <c r="D36" s="90">
        <v>0.03</v>
      </c>
      <c r="E36" s="50">
        <f t="shared" si="0"/>
        <v>0</v>
      </c>
      <c r="F36" s="9"/>
    </row>
    <row r="37" spans="1:6">
      <c r="A37" s="27"/>
      <c r="B37" s="128"/>
      <c r="C37" s="128"/>
      <c r="D37" s="90"/>
      <c r="E37" s="50"/>
      <c r="F37" s="9"/>
    </row>
    <row r="38" spans="1:6" ht="16.5">
      <c r="A38" s="27" t="s">
        <v>176</v>
      </c>
      <c r="B38" s="110">
        <v>0</v>
      </c>
      <c r="C38" s="110">
        <v>0</v>
      </c>
      <c r="D38" s="90">
        <v>0.03</v>
      </c>
      <c r="E38" s="50">
        <f t="shared" si="0"/>
        <v>0</v>
      </c>
      <c r="F38" s="9"/>
    </row>
    <row r="39" spans="1:6">
      <c r="A39" s="27"/>
      <c r="B39" s="122"/>
      <c r="C39" s="122"/>
      <c r="D39" s="90"/>
      <c r="E39" s="50"/>
      <c r="F39" s="9"/>
    </row>
    <row r="40" spans="1:6" ht="16.5">
      <c r="A40" s="27" t="s">
        <v>177</v>
      </c>
      <c r="B40" s="117">
        <v>0</v>
      </c>
      <c r="C40" s="117">
        <v>0</v>
      </c>
      <c r="D40" s="90">
        <v>0.03</v>
      </c>
      <c r="E40" s="50">
        <f t="shared" si="0"/>
        <v>0</v>
      </c>
      <c r="F40" s="9"/>
    </row>
    <row r="41" spans="1:6">
      <c r="A41" s="27"/>
      <c r="B41" s="128"/>
      <c r="C41" s="128"/>
      <c r="D41" s="90"/>
      <c r="E41" s="50"/>
      <c r="F41" s="9"/>
    </row>
    <row r="42" spans="1:6" ht="16.5">
      <c r="A42" s="27" t="s">
        <v>178</v>
      </c>
      <c r="B42" s="110">
        <v>0</v>
      </c>
      <c r="C42" s="110">
        <v>0</v>
      </c>
      <c r="D42" s="90">
        <v>0.02</v>
      </c>
      <c r="E42" s="50">
        <f t="shared" si="0"/>
        <v>0</v>
      </c>
      <c r="F42" s="9"/>
    </row>
    <row r="43" spans="1:6">
      <c r="A43" s="27"/>
      <c r="B43" s="122"/>
      <c r="C43" s="122"/>
      <c r="D43" s="90"/>
      <c r="E43" s="50"/>
      <c r="F43" s="9"/>
    </row>
    <row r="44" spans="1:6" ht="16.5">
      <c r="A44" s="27" t="s">
        <v>179</v>
      </c>
      <c r="B44" s="117">
        <v>0</v>
      </c>
      <c r="C44" s="117">
        <v>0</v>
      </c>
      <c r="D44" s="90">
        <v>0.03</v>
      </c>
      <c r="E44" s="50">
        <f t="shared" si="0"/>
        <v>0</v>
      </c>
      <c r="F44" s="9"/>
    </row>
    <row r="45" spans="1:6">
      <c r="A45" s="27"/>
      <c r="B45" s="128"/>
      <c r="C45" s="128"/>
      <c r="D45" s="90"/>
      <c r="E45" s="50"/>
      <c r="F45" s="9"/>
    </row>
    <row r="46" spans="1:6" ht="16.5">
      <c r="A46" s="27" t="s">
        <v>180</v>
      </c>
      <c r="B46" s="110">
        <v>0</v>
      </c>
      <c r="C46" s="110">
        <v>0</v>
      </c>
      <c r="D46" s="90">
        <v>0.02</v>
      </c>
      <c r="E46" s="50">
        <f t="shared" si="0"/>
        <v>0</v>
      </c>
      <c r="F46" s="9"/>
    </row>
    <row r="47" spans="1:6">
      <c r="A47" s="27"/>
      <c r="B47" s="122"/>
      <c r="C47" s="122"/>
      <c r="D47" s="90"/>
      <c r="E47" s="50"/>
      <c r="F47" s="9"/>
    </row>
    <row r="48" spans="1:6" ht="16.5">
      <c r="A48" s="27" t="s">
        <v>181</v>
      </c>
      <c r="B48" s="117">
        <v>0</v>
      </c>
      <c r="C48" s="117">
        <v>0</v>
      </c>
      <c r="D48" s="90">
        <v>0.03</v>
      </c>
      <c r="E48" s="50">
        <f t="shared" si="0"/>
        <v>0</v>
      </c>
      <c r="F48" s="9"/>
    </row>
    <row r="49" spans="1:6">
      <c r="A49" s="27"/>
      <c r="B49" s="128"/>
      <c r="C49" s="128"/>
      <c r="D49" s="90"/>
      <c r="E49" s="50"/>
      <c r="F49" s="9"/>
    </row>
    <row r="50" spans="1:6" ht="16.5">
      <c r="A50" s="27" t="s">
        <v>182</v>
      </c>
      <c r="B50" s="110">
        <v>0</v>
      </c>
      <c r="C50" s="110">
        <v>0</v>
      </c>
      <c r="D50" s="90">
        <v>0.03</v>
      </c>
      <c r="E50" s="50">
        <f t="shared" si="0"/>
        <v>0</v>
      </c>
      <c r="F50" s="9"/>
    </row>
    <row r="51" spans="1:6">
      <c r="A51" s="27"/>
      <c r="B51" s="122"/>
      <c r="C51" s="122"/>
      <c r="D51" s="90"/>
      <c r="E51" s="50"/>
      <c r="F51" s="9"/>
    </row>
    <row r="52" spans="1:6" ht="16.5">
      <c r="A52" s="27" t="s">
        <v>183</v>
      </c>
      <c r="B52" s="117">
        <v>0</v>
      </c>
      <c r="C52" s="117">
        <v>0</v>
      </c>
      <c r="D52" s="90">
        <v>0.03</v>
      </c>
      <c r="E52" s="50">
        <f t="shared" si="0"/>
        <v>0</v>
      </c>
      <c r="F52" s="9"/>
    </row>
    <row r="53" spans="1:6">
      <c r="A53" s="27"/>
      <c r="B53" s="128"/>
      <c r="C53" s="128"/>
      <c r="D53" s="90"/>
      <c r="E53" s="50"/>
      <c r="F53" s="9"/>
    </row>
    <row r="54" spans="1:6" ht="16.5">
      <c r="A54" s="27" t="s">
        <v>184</v>
      </c>
      <c r="B54" s="110">
        <v>0</v>
      </c>
      <c r="C54" s="110">
        <v>0</v>
      </c>
      <c r="D54" s="90">
        <v>0.03</v>
      </c>
      <c r="E54" s="50">
        <f t="shared" si="0"/>
        <v>0</v>
      </c>
      <c r="F54" s="9"/>
    </row>
    <row r="55" spans="1:6">
      <c r="A55" s="27"/>
      <c r="B55" s="122"/>
      <c r="C55" s="122"/>
      <c r="D55" s="90"/>
      <c r="E55" s="50"/>
      <c r="F55" s="9"/>
    </row>
    <row r="56" spans="1:6" ht="16.5">
      <c r="A56" s="27" t="s">
        <v>185</v>
      </c>
      <c r="B56" s="117">
        <v>0</v>
      </c>
      <c r="C56" s="117">
        <v>0</v>
      </c>
      <c r="D56" s="90">
        <v>0.03</v>
      </c>
      <c r="E56" s="50">
        <f t="shared" si="0"/>
        <v>0</v>
      </c>
      <c r="F56" s="9"/>
    </row>
    <row r="57" spans="1:6">
      <c r="A57" s="27"/>
      <c r="B57" s="128"/>
      <c r="C57" s="128"/>
      <c r="D57" s="90"/>
      <c r="E57" s="50"/>
      <c r="F57" s="9"/>
    </row>
    <row r="58" spans="1:6" ht="16.5">
      <c r="A58" s="27" t="s">
        <v>186</v>
      </c>
      <c r="B58" s="110">
        <v>0</v>
      </c>
      <c r="C58" s="110">
        <v>0</v>
      </c>
      <c r="D58" s="90">
        <v>0.02</v>
      </c>
      <c r="E58" s="50">
        <f t="shared" si="0"/>
        <v>0</v>
      </c>
      <c r="F58" s="9"/>
    </row>
    <row r="59" spans="1:6">
      <c r="A59" s="27"/>
      <c r="B59" s="122"/>
      <c r="C59" s="122"/>
      <c r="D59" s="90"/>
      <c r="E59" s="50"/>
      <c r="F59" s="9"/>
    </row>
    <row r="60" spans="1:6" ht="16.5">
      <c r="A60" s="27" t="s">
        <v>187</v>
      </c>
      <c r="B60" s="117">
        <v>0</v>
      </c>
      <c r="C60" s="117">
        <v>0</v>
      </c>
      <c r="D60" s="90">
        <v>0.02</v>
      </c>
      <c r="E60" s="50">
        <f t="shared" si="0"/>
        <v>0</v>
      </c>
      <c r="F60" s="9"/>
    </row>
    <row r="61" spans="1:6">
      <c r="A61" s="27"/>
      <c r="B61" s="128"/>
      <c r="C61" s="128"/>
      <c r="D61" s="90"/>
      <c r="E61" s="50"/>
      <c r="F61" s="9"/>
    </row>
    <row r="62" spans="1:6" ht="16.5">
      <c r="A62" s="27" t="s">
        <v>188</v>
      </c>
      <c r="B62" s="110">
        <v>0</v>
      </c>
      <c r="C62" s="110">
        <v>0</v>
      </c>
      <c r="D62" s="90">
        <v>0.03</v>
      </c>
      <c r="E62" s="50">
        <f t="shared" si="0"/>
        <v>0</v>
      </c>
      <c r="F62" s="9"/>
    </row>
    <row r="63" spans="1:6">
      <c r="A63" s="27"/>
      <c r="B63" s="122"/>
      <c r="C63" s="122"/>
      <c r="D63" s="90"/>
      <c r="E63" s="50"/>
      <c r="F63" s="8"/>
    </row>
    <row r="64" spans="1:6">
      <c r="A64" s="10"/>
      <c r="B64" s="10"/>
      <c r="C64" s="44" t="s">
        <v>67</v>
      </c>
      <c r="D64" s="149">
        <f>SUM(D2:D62)</f>
        <v>1.0000000000000002</v>
      </c>
      <c r="E64" s="150">
        <f>SUM(E2:E63)</f>
        <v>0</v>
      </c>
      <c r="F64" s="15" t="s">
        <v>135</v>
      </c>
    </row>
    <row r="65" spans="2:5">
      <c r="B65" s="125"/>
      <c r="C65" s="125"/>
      <c r="D65" s="125"/>
      <c r="E65" s="125"/>
    </row>
    <row r="66" spans="2:5" ht="14.45" customHeight="1">
      <c r="B66" s="125"/>
      <c r="C66" s="125"/>
      <c r="D66" s="125"/>
      <c r="E66" s="125"/>
    </row>
    <row r="67" spans="2:5" ht="15" customHeight="1">
      <c r="B67" s="153"/>
      <c r="C67" s="125"/>
      <c r="D67" s="125"/>
      <c r="E67" s="125"/>
    </row>
    <row r="68" spans="2:5" ht="15.6">
      <c r="B68" s="125"/>
      <c r="C68" s="125"/>
      <c r="D68" s="125"/>
      <c r="E68" s="125"/>
    </row>
    <row r="69" spans="2:5" ht="15.6">
      <c r="B69" s="125"/>
      <c r="C69" s="125"/>
      <c r="D69" s="125"/>
      <c r="E69" s="125"/>
    </row>
    <row r="70" spans="2:5" ht="15.6">
      <c r="B70" s="125"/>
      <c r="C70" s="125"/>
      <c r="D70" s="125"/>
      <c r="E70" s="125"/>
    </row>
    <row r="71" spans="2:5" ht="15.6">
      <c r="B71" s="125"/>
      <c r="C71" s="125"/>
      <c r="D71" s="125"/>
      <c r="E71" s="125"/>
    </row>
    <row r="72" spans="2:5" ht="15.6">
      <c r="B72" s="125"/>
      <c r="C72" s="125"/>
      <c r="D72" s="125"/>
      <c r="E72" s="125"/>
    </row>
    <row r="73" spans="2:5" ht="15.6">
      <c r="B73" s="125"/>
      <c r="C73" s="125"/>
      <c r="D73" s="125"/>
      <c r="E73" s="125"/>
    </row>
    <row r="74" spans="2:5" ht="15.6">
      <c r="B74" s="125"/>
      <c r="C74" s="125"/>
      <c r="D74" s="125"/>
      <c r="E74" s="125"/>
    </row>
    <row r="75" spans="2:5" ht="15.6">
      <c r="B75" s="125"/>
      <c r="C75" s="125"/>
      <c r="D75" s="125"/>
      <c r="E75" s="125"/>
    </row>
    <row r="76" spans="2:5" ht="15.6">
      <c r="B76" s="125"/>
      <c r="C76" s="125"/>
      <c r="D76" s="125"/>
      <c r="E76" s="125"/>
    </row>
    <row r="77" spans="2:5" ht="15.6">
      <c r="B77" s="125"/>
      <c r="C77" s="125"/>
      <c r="D77" s="125"/>
      <c r="E77" s="125"/>
    </row>
    <row r="78" spans="2:5" ht="15.6">
      <c r="B78" s="125"/>
      <c r="C78" s="125"/>
      <c r="D78" s="125"/>
      <c r="E78" s="125"/>
    </row>
    <row r="79" spans="2:5" ht="15.6">
      <c r="B79" s="125"/>
      <c r="C79" s="125"/>
      <c r="D79" s="125"/>
      <c r="E79" s="125"/>
    </row>
    <row r="80" spans="2:5" ht="15.6">
      <c r="B80" s="125"/>
      <c r="C80" s="125"/>
      <c r="D80" s="125"/>
      <c r="E80" s="125"/>
    </row>
    <row r="81" spans="1:5" ht="15.6">
      <c r="B81" s="125"/>
      <c r="C81" s="125"/>
      <c r="D81" s="125"/>
      <c r="E81" s="125"/>
    </row>
    <row r="82" spans="1:5" ht="15.6">
      <c r="B82" s="125"/>
      <c r="C82" s="125"/>
      <c r="D82" s="125"/>
      <c r="E82" s="125"/>
    </row>
    <row r="83" spans="1:5" ht="15.6">
      <c r="A83" s="133"/>
    </row>
    <row r="84" spans="1:5" ht="15.6"/>
    <row r="85" spans="1:5" ht="15.6"/>
    <row r="86" spans="1:5" ht="15.6"/>
    <row r="87" spans="1:5" ht="15.6"/>
  </sheetData>
  <sheetProtection algorithmName="SHA-512" hashValue="ivel7lKtfr1NtzpA7GpFJicQl3roi3DmkfoHACKpTORqE813dGq52oFTvlv2gJwkC/feMagrJ+IkYf6BOEDI7A==" saltValue="eZgsDc/yQrcWeyZ6olkyPQ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1" activePane="bottomRight" state="frozen"/>
      <selection pane="bottomRight" activeCell="B11" sqref="B11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0" customWidth="1"/>
    <col min="6" max="6" width="15" style="130" customWidth="1"/>
    <col min="7" max="7" width="17" style="130" customWidth="1"/>
    <col min="8" max="16384" width="10.875" style="1"/>
  </cols>
  <sheetData>
    <row r="1" spans="1:7" ht="15.95" customHeight="1">
      <c r="A1" s="83"/>
      <c r="B1" s="179" t="s">
        <v>189</v>
      </c>
      <c r="C1" s="179"/>
      <c r="D1" s="179"/>
      <c r="E1" s="179"/>
      <c r="F1" s="46" t="s">
        <v>67</v>
      </c>
      <c r="G1" s="36"/>
    </row>
    <row r="2" spans="1:7" ht="30.95">
      <c r="A2" s="39" t="s">
        <v>190</v>
      </c>
      <c r="B2" s="27" t="s">
        <v>191</v>
      </c>
      <c r="C2" s="27" t="s">
        <v>192</v>
      </c>
      <c r="D2" s="27" t="s">
        <v>193</v>
      </c>
      <c r="E2" s="27" t="s">
        <v>194</v>
      </c>
      <c r="F2" s="46"/>
      <c r="G2" s="1"/>
    </row>
    <row r="3" spans="1:7">
      <c r="A3" s="21" t="s">
        <v>195</v>
      </c>
      <c r="B3" s="129"/>
      <c r="C3" s="129">
        <v>0</v>
      </c>
      <c r="D3" s="129">
        <v>0</v>
      </c>
      <c r="E3" s="129">
        <v>0</v>
      </c>
      <c r="F3" s="45">
        <f>SUM(B3:E3)</f>
        <v>0</v>
      </c>
      <c r="G3" s="1"/>
    </row>
    <row r="4" spans="1:7">
      <c r="A4" s="21"/>
      <c r="B4" s="129"/>
      <c r="C4" s="129"/>
      <c r="D4" s="129"/>
      <c r="E4" s="129"/>
      <c r="F4" s="45"/>
      <c r="G4" s="1"/>
    </row>
    <row r="5" spans="1:7">
      <c r="A5" s="21" t="s">
        <v>196</v>
      </c>
      <c r="B5" s="113">
        <v>0</v>
      </c>
      <c r="C5" s="113">
        <v>0</v>
      </c>
      <c r="D5" s="113">
        <v>0</v>
      </c>
      <c r="E5" s="113">
        <v>0</v>
      </c>
      <c r="F5" s="45">
        <f>SUM(B5:E5)</f>
        <v>0</v>
      </c>
      <c r="G5" s="1"/>
    </row>
    <row r="6" spans="1:7">
      <c r="A6" s="21"/>
      <c r="B6" s="113"/>
      <c r="C6" s="113"/>
      <c r="D6" s="113"/>
      <c r="E6" s="118"/>
      <c r="F6" s="45"/>
      <c r="G6" s="1"/>
    </row>
    <row r="7" spans="1:7" ht="30.95">
      <c r="A7" s="78" t="s">
        <v>197</v>
      </c>
      <c r="B7" s="129">
        <v>0</v>
      </c>
      <c r="C7" s="129">
        <v>0</v>
      </c>
      <c r="D7" s="129">
        <v>0</v>
      </c>
      <c r="E7" s="129">
        <v>0</v>
      </c>
      <c r="F7" s="45">
        <f>SUM(B7:E7)</f>
        <v>0</v>
      </c>
      <c r="G7" s="1"/>
    </row>
    <row r="8" spans="1:7" ht="14.45" customHeight="1">
      <c r="A8" s="21"/>
      <c r="B8" s="129"/>
      <c r="C8" s="129"/>
      <c r="D8" s="129"/>
      <c r="E8" s="129"/>
      <c r="F8" s="45"/>
      <c r="G8" s="1"/>
    </row>
    <row r="9" spans="1:7">
      <c r="A9" s="39" t="s">
        <v>67</v>
      </c>
      <c r="B9" s="50">
        <f>SUM(B3:B7)</f>
        <v>0</v>
      </c>
      <c r="C9" s="50">
        <f t="shared" ref="C9:E9" si="0">SUM(C3:C7)</f>
        <v>0</v>
      </c>
      <c r="D9" s="50">
        <f t="shared" si="0"/>
        <v>0</v>
      </c>
      <c r="E9" s="50">
        <f t="shared" si="0"/>
        <v>0</v>
      </c>
      <c r="F9" s="106">
        <f>MIN(SUM(F3:F8),8)</f>
        <v>0</v>
      </c>
      <c r="G9" s="8" t="s">
        <v>198</v>
      </c>
    </row>
    <row r="10" spans="1:7">
      <c r="A10" s="144"/>
      <c r="B10" s="144"/>
      <c r="C10" s="137"/>
      <c r="D10" s="137"/>
      <c r="E10" s="137"/>
      <c r="F10" s="137"/>
      <c r="G10" s="137"/>
    </row>
    <row r="11" spans="1:7" ht="30.95">
      <c r="A11" s="137"/>
      <c r="B11" s="160" t="s">
        <v>199</v>
      </c>
      <c r="C11" s="154"/>
      <c r="D11" s="137"/>
      <c r="E11" s="137"/>
      <c r="F11" s="137"/>
      <c r="G11" s="137"/>
    </row>
    <row r="12" spans="1:7" ht="13.5" customHeight="1">
      <c r="A12" s="137"/>
      <c r="B12" s="137"/>
      <c r="C12" s="154"/>
      <c r="D12" s="137"/>
      <c r="E12" s="137"/>
      <c r="F12" s="137"/>
      <c r="G12" s="137"/>
    </row>
    <row r="13" spans="1:7">
      <c r="A13" s="137"/>
      <c r="B13" s="137"/>
      <c r="C13" s="153"/>
      <c r="D13" s="137"/>
      <c r="E13" s="137"/>
      <c r="F13" s="125"/>
      <c r="G13" s="125"/>
    </row>
    <row r="14" spans="1:7">
      <c r="A14" s="137"/>
      <c r="B14" s="137"/>
      <c r="C14" s="137"/>
      <c r="D14" s="137"/>
      <c r="E14" s="137"/>
      <c r="F14" s="137"/>
      <c r="G14" s="137"/>
    </row>
    <row r="15" spans="1:7">
      <c r="A15" s="137"/>
      <c r="B15" s="137"/>
      <c r="C15" s="137"/>
      <c r="D15" s="137"/>
      <c r="E15" s="137"/>
      <c r="F15" s="137"/>
      <c r="G15" s="137"/>
    </row>
    <row r="16" spans="1:7">
      <c r="A16" s="137"/>
      <c r="B16" s="137"/>
      <c r="C16" s="137"/>
      <c r="D16" s="137"/>
      <c r="E16" s="137"/>
      <c r="F16" s="137"/>
      <c r="G16" s="137"/>
    </row>
    <row r="17" spans="1:7">
      <c r="A17" s="137"/>
      <c r="B17" s="137"/>
      <c r="C17" s="137"/>
      <c r="D17" s="137"/>
      <c r="E17" s="137"/>
      <c r="F17" s="137"/>
      <c r="G17" s="137"/>
    </row>
    <row r="18" spans="1:7">
      <c r="A18" s="137"/>
      <c r="B18" s="137"/>
      <c r="C18" s="137"/>
      <c r="D18" s="137"/>
      <c r="E18" s="137"/>
      <c r="F18" s="137"/>
      <c r="G18" s="137"/>
    </row>
    <row r="19" spans="1:7">
      <c r="A19" s="137"/>
      <c r="B19" s="137"/>
      <c r="C19" s="137"/>
      <c r="D19" s="137"/>
      <c r="E19" s="137"/>
      <c r="F19" s="137"/>
      <c r="G19" s="137"/>
    </row>
    <row r="20" spans="1:7">
      <c r="A20" s="137"/>
      <c r="B20" s="137"/>
      <c r="C20" s="137"/>
      <c r="D20" s="137"/>
      <c r="E20" s="137"/>
      <c r="F20" s="137"/>
      <c r="G20" s="137"/>
    </row>
    <row r="21" spans="1:7">
      <c r="A21" s="137"/>
      <c r="B21" s="137"/>
      <c r="C21" s="137"/>
      <c r="D21" s="137"/>
      <c r="E21" s="137"/>
      <c r="F21" s="137"/>
      <c r="G21" s="137"/>
    </row>
    <row r="22" spans="1:7">
      <c r="A22" s="137"/>
      <c r="B22" s="137"/>
      <c r="C22" s="137"/>
      <c r="D22" s="137"/>
      <c r="E22" s="137"/>
      <c r="F22" s="137"/>
      <c r="G22" s="137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0" activePane="bottomRight" state="frozen"/>
      <selection pane="bottomRight" activeCell="B11" sqref="B11"/>
      <selection pane="bottomLeft" activeCell="A3" sqref="A3"/>
      <selection pane="topRight" activeCell="B1" sqref="B1"/>
    </sheetView>
  </sheetViews>
  <sheetFormatPr defaultColWidth="10.875" defaultRowHeight="15.6"/>
  <cols>
    <col min="1" max="4" width="32.625" style="130" customWidth="1"/>
    <col min="5" max="5" width="15" style="130" customWidth="1"/>
    <col min="6" max="6" width="12.5" style="130" customWidth="1"/>
    <col min="7" max="7" width="15" style="130" customWidth="1"/>
    <col min="8" max="16384" width="10.875" style="1"/>
  </cols>
  <sheetData>
    <row r="1" spans="1:7">
      <c r="A1" s="2"/>
      <c r="B1" s="180" t="s">
        <v>189</v>
      </c>
      <c r="C1" s="180"/>
      <c r="D1" s="180"/>
      <c r="E1" s="2"/>
      <c r="F1" s="2"/>
      <c r="G1" s="1"/>
    </row>
    <row r="2" spans="1:7" ht="89.1" customHeight="1">
      <c r="A2" s="35" t="s">
        <v>200</v>
      </c>
      <c r="B2" s="48" t="s">
        <v>201</v>
      </c>
      <c r="C2" s="48" t="s">
        <v>202</v>
      </c>
      <c r="D2" s="48" t="s">
        <v>203</v>
      </c>
      <c r="E2" s="20" t="s">
        <v>26</v>
      </c>
      <c r="F2" s="20" t="s">
        <v>67</v>
      </c>
      <c r="G2" s="36"/>
    </row>
    <row r="3" spans="1:7" ht="15.95" customHeight="1">
      <c r="A3" s="12" t="s">
        <v>204</v>
      </c>
      <c r="B3" s="123"/>
      <c r="C3" s="123"/>
      <c r="D3" s="123"/>
      <c r="E3" s="92">
        <v>0.45</v>
      </c>
      <c r="F3" s="53">
        <f>SUM(B3:D3)*E3</f>
        <v>0</v>
      </c>
      <c r="G3" s="1"/>
    </row>
    <row r="4" spans="1:7" ht="15.95" customHeight="1">
      <c r="A4" s="12"/>
      <c r="B4" s="123"/>
      <c r="C4" s="123"/>
      <c r="D4" s="123"/>
      <c r="E4" s="43"/>
      <c r="F4" s="53"/>
      <c r="G4" s="1"/>
    </row>
    <row r="5" spans="1:7" ht="15.95" customHeight="1">
      <c r="A5" s="12" t="s">
        <v>205</v>
      </c>
      <c r="B5" s="126"/>
      <c r="C5" s="126"/>
      <c r="D5" s="126"/>
      <c r="E5" s="92">
        <v>0.3</v>
      </c>
      <c r="F5" s="53">
        <f>SUM(B5:D5)*E5</f>
        <v>0</v>
      </c>
      <c r="G5" s="1"/>
    </row>
    <row r="6" spans="1:7" ht="15.95" customHeight="1">
      <c r="A6" s="12"/>
      <c r="B6" s="127"/>
      <c r="C6" s="127"/>
      <c r="D6" s="127"/>
      <c r="E6" s="43"/>
      <c r="F6" s="53"/>
      <c r="G6" s="1"/>
    </row>
    <row r="7" spans="1:7" ht="15.95" customHeight="1">
      <c r="A7" s="13" t="s">
        <v>206</v>
      </c>
      <c r="B7" s="123"/>
      <c r="C7" s="123"/>
      <c r="D7" s="123"/>
      <c r="E7" s="92">
        <v>0.25</v>
      </c>
      <c r="F7" s="53">
        <f>SUM(B7:D7)*E7</f>
        <v>0</v>
      </c>
      <c r="G7" s="1"/>
    </row>
    <row r="8" spans="1:7" ht="15.95" customHeight="1">
      <c r="A8" s="12"/>
      <c r="B8" s="123"/>
      <c r="C8" s="123"/>
      <c r="D8" s="123"/>
      <c r="E8" s="43"/>
      <c r="F8" s="53"/>
      <c r="G8" s="1"/>
    </row>
    <row r="9" spans="1:7" ht="15.95" customHeight="1">
      <c r="A9" s="35" t="s">
        <v>134</v>
      </c>
      <c r="B9" s="42">
        <f>SUM(B3:B8)</f>
        <v>0</v>
      </c>
      <c r="C9" s="42">
        <f t="shared" ref="C9:D9" si="0">SUM(C3:C8)</f>
        <v>0</v>
      </c>
      <c r="D9" s="42">
        <f t="shared" si="0"/>
        <v>0</v>
      </c>
      <c r="E9" s="42"/>
      <c r="F9" s="105">
        <f>MIN(SUM(F3:F8),7)</f>
        <v>0</v>
      </c>
      <c r="G9" s="8" t="s">
        <v>71</v>
      </c>
    </row>
    <row r="10" spans="1:7">
      <c r="A10" s="151"/>
      <c r="B10" s="151"/>
      <c r="C10" s="79"/>
      <c r="D10" s="79"/>
      <c r="E10" s="79"/>
      <c r="F10" s="79"/>
      <c r="G10" s="1"/>
    </row>
    <row r="11" spans="1:7" ht="51.95" customHeight="1">
      <c r="A11" s="137"/>
      <c r="B11" s="160" t="s">
        <v>207</v>
      </c>
      <c r="C11" s="137"/>
      <c r="D11" s="137"/>
      <c r="E11" s="137"/>
      <c r="F11" s="137"/>
    </row>
    <row r="12" spans="1:7">
      <c r="A12" s="137"/>
      <c r="B12" s="137"/>
      <c r="C12" s="137"/>
      <c r="D12" s="137"/>
      <c r="E12" s="137"/>
      <c r="F12" s="137"/>
    </row>
    <row r="13" spans="1:7" ht="17.100000000000001" customHeight="1">
      <c r="A13" s="137"/>
      <c r="B13" s="137"/>
      <c r="C13" s="153"/>
      <c r="D13" s="137"/>
      <c r="E13" s="125"/>
      <c r="F13" s="125"/>
    </row>
    <row r="14" spans="1:7">
      <c r="A14" s="137"/>
      <c r="B14" s="137"/>
      <c r="C14" s="137"/>
      <c r="D14" s="137"/>
      <c r="E14" s="137"/>
      <c r="F14" s="137"/>
    </row>
    <row r="15" spans="1:7">
      <c r="A15" s="137"/>
      <c r="B15" s="137"/>
      <c r="C15" s="137"/>
      <c r="D15" s="137"/>
      <c r="E15" s="137"/>
      <c r="F15" s="137"/>
    </row>
    <row r="16" spans="1:7">
      <c r="A16" s="137"/>
      <c r="B16" s="137"/>
      <c r="C16" s="137"/>
      <c r="D16" s="137"/>
      <c r="E16" s="137"/>
      <c r="F16" s="137"/>
    </row>
    <row r="17" spans="1:6">
      <c r="A17" s="137"/>
      <c r="B17" s="137"/>
      <c r="C17" s="137"/>
      <c r="D17" s="137"/>
      <c r="E17" s="137"/>
      <c r="F17" s="137"/>
    </row>
    <row r="18" spans="1:6">
      <c r="A18" s="137"/>
      <c r="B18" s="137"/>
      <c r="C18" s="137"/>
      <c r="D18" s="137"/>
      <c r="E18" s="137"/>
      <c r="F18" s="137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20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0" customWidth="1"/>
    <col min="6" max="6" width="29.5" style="130" customWidth="1"/>
    <col min="7" max="7" width="15" style="130" customWidth="1"/>
    <col min="8" max="8" width="17" style="130" customWidth="1"/>
    <col min="9" max="9" width="16.5" style="130" customWidth="1"/>
    <col min="10" max="16384" width="10.875" style="1"/>
  </cols>
  <sheetData>
    <row r="1" spans="1:9">
      <c r="A1" s="35"/>
      <c r="B1" s="182" t="s">
        <v>208</v>
      </c>
      <c r="C1" s="183"/>
      <c r="D1" s="183"/>
      <c r="E1" s="184"/>
      <c r="F1" s="35"/>
      <c r="G1" s="35"/>
      <c r="H1" s="35"/>
      <c r="I1" s="1"/>
    </row>
    <row r="2" spans="1:9" ht="92.45" customHeight="1">
      <c r="A2" s="35" t="s">
        <v>209</v>
      </c>
      <c r="B2" s="48" t="s">
        <v>191</v>
      </c>
      <c r="C2" s="48" t="s">
        <v>192</v>
      </c>
      <c r="D2" s="48" t="s">
        <v>210</v>
      </c>
      <c r="E2" s="48" t="s">
        <v>194</v>
      </c>
      <c r="F2" s="35" t="s">
        <v>134</v>
      </c>
      <c r="G2" s="35" t="s">
        <v>26</v>
      </c>
      <c r="H2" s="35" t="s">
        <v>62</v>
      </c>
      <c r="I2" s="36"/>
    </row>
    <row r="3" spans="1:9" ht="32.1" customHeight="1">
      <c r="A3" s="38" t="s">
        <v>211</v>
      </c>
      <c r="B3" s="123"/>
      <c r="C3" s="123"/>
      <c r="D3" s="123"/>
      <c r="E3" s="123"/>
      <c r="F3" s="53">
        <f>SUM(B3:E3)</f>
        <v>0</v>
      </c>
      <c r="G3" s="97">
        <v>0.2</v>
      </c>
      <c r="H3" s="53">
        <f>SUM(B3:E3)*G3</f>
        <v>0</v>
      </c>
      <c r="I3" s="1"/>
    </row>
    <row r="4" spans="1:9" ht="32.1" customHeight="1">
      <c r="A4" s="38"/>
      <c r="B4" s="123"/>
      <c r="C4" s="123"/>
      <c r="D4" s="123"/>
      <c r="E4" s="123"/>
      <c r="F4" s="53"/>
      <c r="G4" s="42"/>
      <c r="H4" s="53"/>
      <c r="I4" s="1"/>
    </row>
    <row r="5" spans="1:9" ht="32.1" customHeight="1">
      <c r="A5" s="38" t="s">
        <v>212</v>
      </c>
      <c r="B5" s="124"/>
      <c r="C5" s="124"/>
      <c r="D5" s="124"/>
      <c r="E5" s="124"/>
      <c r="F5" s="53">
        <f t="shared" ref="F5:F17" si="0">SUM(B5:E5)</f>
        <v>0</v>
      </c>
      <c r="G5" s="97">
        <v>0.1</v>
      </c>
      <c r="H5" s="53">
        <f t="shared" ref="H5:H17" si="1">SUM(B5:E5)*G5</f>
        <v>0</v>
      </c>
      <c r="I5" s="1"/>
    </row>
    <row r="6" spans="1:9" ht="32.1" customHeight="1">
      <c r="A6" s="12"/>
      <c r="B6" s="124"/>
      <c r="C6" s="124"/>
      <c r="D6" s="124"/>
      <c r="E6" s="124"/>
      <c r="F6" s="53"/>
      <c r="G6" s="42"/>
      <c r="H6" s="53"/>
      <c r="I6" s="1"/>
    </row>
    <row r="7" spans="1:9" ht="32.1" customHeight="1">
      <c r="A7" s="13" t="s">
        <v>213</v>
      </c>
      <c r="B7" s="123"/>
      <c r="C7" s="123"/>
      <c r="D7" s="123"/>
      <c r="E7" s="123"/>
      <c r="F7" s="53">
        <f t="shared" si="0"/>
        <v>0</v>
      </c>
      <c r="G7" s="97">
        <v>0.05</v>
      </c>
      <c r="H7" s="53">
        <f t="shared" si="1"/>
        <v>0</v>
      </c>
      <c r="I7" s="1"/>
    </row>
    <row r="8" spans="1:9" ht="32.1" customHeight="1">
      <c r="A8" s="12"/>
      <c r="B8" s="123"/>
      <c r="C8" s="123"/>
      <c r="D8" s="123"/>
      <c r="E8" s="123"/>
      <c r="F8" s="53"/>
      <c r="G8" s="42"/>
      <c r="H8" s="53"/>
      <c r="I8" s="1"/>
    </row>
    <row r="9" spans="1:9" ht="32.1" customHeight="1">
      <c r="A9" s="13" t="s">
        <v>214</v>
      </c>
      <c r="B9" s="124"/>
      <c r="C9" s="124"/>
      <c r="D9" s="124"/>
      <c r="E9" s="124"/>
      <c r="F9" s="53">
        <f t="shared" si="0"/>
        <v>0</v>
      </c>
      <c r="G9" s="97">
        <v>0.25</v>
      </c>
      <c r="H9" s="53">
        <f t="shared" si="1"/>
        <v>0</v>
      </c>
      <c r="I9" s="1"/>
    </row>
    <row r="10" spans="1:9" ht="32.1" customHeight="1">
      <c r="A10" s="12"/>
      <c r="B10" s="124"/>
      <c r="C10" s="124"/>
      <c r="D10" s="124"/>
      <c r="E10" s="124"/>
      <c r="F10" s="53"/>
      <c r="G10" s="42"/>
      <c r="H10" s="53"/>
      <c r="I10" s="1"/>
    </row>
    <row r="11" spans="1:9" ht="32.1" customHeight="1">
      <c r="A11" s="38" t="s">
        <v>215</v>
      </c>
      <c r="B11" s="123"/>
      <c r="C11" s="123"/>
      <c r="D11" s="123"/>
      <c r="E11" s="123"/>
      <c r="F11" s="53">
        <f t="shared" si="0"/>
        <v>0</v>
      </c>
      <c r="G11" s="97">
        <v>0.1</v>
      </c>
      <c r="H11" s="53">
        <f t="shared" si="1"/>
        <v>0</v>
      </c>
      <c r="I11" s="1"/>
    </row>
    <row r="12" spans="1:9" ht="32.1" customHeight="1">
      <c r="A12" s="12"/>
      <c r="B12" s="123"/>
      <c r="C12" s="114"/>
      <c r="D12" s="123"/>
      <c r="E12" s="123"/>
      <c r="F12" s="53"/>
      <c r="G12" s="42"/>
      <c r="H12" s="53"/>
      <c r="I12" s="1"/>
    </row>
    <row r="13" spans="1:9" ht="32.1" customHeight="1">
      <c r="A13" s="13" t="s">
        <v>216</v>
      </c>
      <c r="B13" s="124"/>
      <c r="C13" s="124"/>
      <c r="D13" s="124"/>
      <c r="E13" s="124"/>
      <c r="F13" s="53">
        <f t="shared" si="0"/>
        <v>0</v>
      </c>
      <c r="G13" s="97">
        <v>0.05</v>
      </c>
      <c r="H13" s="53">
        <f t="shared" si="1"/>
        <v>0</v>
      </c>
      <c r="I13" s="1"/>
    </row>
    <row r="14" spans="1:9" ht="32.1" customHeight="1">
      <c r="A14" s="12"/>
      <c r="B14" s="124"/>
      <c r="C14" s="124"/>
      <c r="D14" s="124"/>
      <c r="E14" s="124"/>
      <c r="F14" s="53"/>
      <c r="G14" s="42"/>
      <c r="H14" s="53"/>
      <c r="I14" s="1"/>
    </row>
    <row r="15" spans="1:9" ht="66" customHeight="1">
      <c r="A15" s="13" t="s">
        <v>217</v>
      </c>
      <c r="B15" s="123"/>
      <c r="C15" s="123"/>
      <c r="D15" s="123"/>
      <c r="E15" s="123"/>
      <c r="F15" s="53">
        <f t="shared" si="0"/>
        <v>0</v>
      </c>
      <c r="G15" s="97">
        <v>0.1</v>
      </c>
      <c r="H15" s="53">
        <f t="shared" si="1"/>
        <v>0</v>
      </c>
      <c r="I15" s="1"/>
    </row>
    <row r="16" spans="1:9" ht="32.1" customHeight="1">
      <c r="A16" s="12"/>
      <c r="B16" s="123"/>
      <c r="C16" s="123"/>
      <c r="D16" s="123"/>
      <c r="E16" s="123"/>
      <c r="F16" s="53"/>
      <c r="G16" s="42"/>
      <c r="H16" s="53"/>
      <c r="I16" s="1"/>
    </row>
    <row r="17" spans="1:9" ht="48.6" customHeight="1">
      <c r="A17" s="13" t="s">
        <v>218</v>
      </c>
      <c r="B17" s="124"/>
      <c r="C17" s="124"/>
      <c r="D17" s="124"/>
      <c r="E17" s="124"/>
      <c r="F17" s="53">
        <f t="shared" si="0"/>
        <v>0</v>
      </c>
      <c r="G17" s="97">
        <v>0.15</v>
      </c>
      <c r="H17" s="53">
        <f t="shared" si="1"/>
        <v>0</v>
      </c>
      <c r="I17" s="1"/>
    </row>
    <row r="18" spans="1:9" ht="48.6" customHeight="1">
      <c r="A18" s="13"/>
      <c r="B18" s="124"/>
      <c r="C18" s="124"/>
      <c r="D18" s="124"/>
      <c r="E18" s="124"/>
      <c r="F18" s="53"/>
      <c r="G18" s="97"/>
      <c r="H18" s="53"/>
      <c r="I18" s="1"/>
    </row>
    <row r="19" spans="1:9" ht="26.1" customHeight="1">
      <c r="A19" s="181"/>
      <c r="B19" s="181"/>
      <c r="C19" s="11"/>
      <c r="D19" s="11"/>
      <c r="E19" s="11"/>
      <c r="F19" s="44" t="s">
        <v>67</v>
      </c>
      <c r="G19" s="98">
        <f>SUM(G3:G17)</f>
        <v>1</v>
      </c>
      <c r="H19" s="104">
        <f>SUM(H3:H17)</f>
        <v>0</v>
      </c>
      <c r="I19" s="8" t="s">
        <v>145</v>
      </c>
    </row>
    <row r="20" spans="1:9" ht="62.1">
      <c r="A20" s="125"/>
      <c r="B20" s="159" t="s">
        <v>219</v>
      </c>
      <c r="C20" s="125"/>
      <c r="D20" s="125"/>
      <c r="E20" s="125"/>
      <c r="F20" s="125"/>
      <c r="G20" s="125"/>
      <c r="H20" s="125"/>
    </row>
    <row r="21" spans="1:9">
      <c r="A21" s="125"/>
      <c r="B21" s="125"/>
      <c r="C21" s="125"/>
      <c r="D21" s="153"/>
      <c r="E21" s="125"/>
      <c r="F21" s="125"/>
      <c r="G21" s="125"/>
      <c r="H21" s="125"/>
    </row>
    <row r="22" spans="1:9">
      <c r="A22" s="125"/>
      <c r="B22" s="125"/>
      <c r="C22" s="152"/>
      <c r="D22" s="125"/>
      <c r="E22" s="125"/>
      <c r="F22" s="125"/>
      <c r="G22" s="125"/>
      <c r="H22" s="125"/>
    </row>
    <row r="23" spans="1:9">
      <c r="A23" s="125"/>
      <c r="B23" s="125"/>
      <c r="C23" s="125"/>
      <c r="D23" s="125"/>
      <c r="E23" s="125"/>
      <c r="F23" s="125"/>
      <c r="G23" s="125"/>
      <c r="H23" s="125"/>
    </row>
    <row r="24" spans="1:9">
      <c r="A24" s="125"/>
      <c r="B24" s="125"/>
      <c r="C24" s="125"/>
      <c r="D24" s="125"/>
      <c r="E24" s="125"/>
      <c r="F24" s="125"/>
      <c r="G24" s="125"/>
      <c r="H24" s="125"/>
    </row>
    <row r="25" spans="1:9">
      <c r="A25" s="125"/>
      <c r="B25" s="125"/>
      <c r="C25" s="125"/>
      <c r="D25" s="125"/>
      <c r="E25" s="125"/>
      <c r="F25" s="125"/>
      <c r="G25" s="125"/>
      <c r="H25" s="125"/>
    </row>
    <row r="26" spans="1:9">
      <c r="A26" s="125"/>
      <c r="B26" s="125"/>
      <c r="C26" s="125"/>
      <c r="D26" s="125"/>
      <c r="E26" s="125"/>
      <c r="F26" s="125"/>
      <c r="G26" s="125"/>
      <c r="H26" s="125"/>
    </row>
    <row r="27" spans="1:9">
      <c r="A27" s="125"/>
      <c r="B27" s="125"/>
      <c r="C27" s="125"/>
      <c r="D27" s="125"/>
      <c r="E27" s="125"/>
      <c r="F27" s="125"/>
      <c r="G27" s="125"/>
      <c r="H27" s="125"/>
    </row>
    <row r="28" spans="1:9">
      <c r="A28" s="125"/>
      <c r="B28" s="125"/>
      <c r="C28" s="125"/>
      <c r="D28" s="125"/>
      <c r="E28" s="125"/>
      <c r="F28" s="125"/>
      <c r="G28" s="125"/>
      <c r="H28" s="125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B16" activePane="bottomRight" state="frozen"/>
      <selection pane="bottomRight" activeCell="B16" sqref="B16"/>
      <selection pane="bottomLeft" activeCell="A3" sqref="A3"/>
      <selection pane="topRight" activeCell="B1" sqref="B1"/>
    </sheetView>
  </sheetViews>
  <sheetFormatPr defaultColWidth="10.875" defaultRowHeight="15.6"/>
  <cols>
    <col min="1" max="1" width="48.625" style="130" customWidth="1"/>
    <col min="2" max="5" width="32.625" style="130" customWidth="1"/>
    <col min="6" max="6" width="29.5" style="130" customWidth="1"/>
    <col min="7" max="7" width="15" style="130" customWidth="1"/>
    <col min="8" max="8" width="17" style="130" customWidth="1"/>
    <col min="9" max="9" width="16.5" style="130" customWidth="1"/>
    <col min="10" max="16384" width="10.875" style="1"/>
  </cols>
  <sheetData>
    <row r="1" spans="1:9">
      <c r="A1" s="35"/>
      <c r="B1" s="182" t="s">
        <v>208</v>
      </c>
      <c r="C1" s="183"/>
      <c r="D1" s="183"/>
      <c r="E1" s="184"/>
      <c r="F1" s="35"/>
      <c r="G1" s="35"/>
      <c r="H1" s="35"/>
      <c r="I1" s="1"/>
    </row>
    <row r="2" spans="1:9" ht="92.45" customHeight="1">
      <c r="A2" s="35" t="s">
        <v>200</v>
      </c>
      <c r="B2" s="48" t="s">
        <v>191</v>
      </c>
      <c r="C2" s="48" t="s">
        <v>192</v>
      </c>
      <c r="D2" s="48" t="s">
        <v>210</v>
      </c>
      <c r="E2" s="48" t="s">
        <v>194</v>
      </c>
      <c r="F2" s="35" t="s">
        <v>134</v>
      </c>
      <c r="G2" s="35" t="s">
        <v>26</v>
      </c>
      <c r="H2" s="35" t="s">
        <v>62</v>
      </c>
      <c r="I2" s="36"/>
    </row>
    <row r="3" spans="1:9" ht="32.1" customHeight="1">
      <c r="A3" s="68" t="s">
        <v>220</v>
      </c>
      <c r="B3" s="123"/>
      <c r="C3" s="123"/>
      <c r="D3" s="123"/>
      <c r="E3" s="123"/>
      <c r="F3" s="53">
        <f>SUM(B3:E3)</f>
        <v>0</v>
      </c>
      <c r="G3" s="97">
        <v>0.05</v>
      </c>
      <c r="H3" s="53">
        <f>SUM(B3:E3)*G3</f>
        <v>0</v>
      </c>
      <c r="I3" s="1"/>
    </row>
    <row r="4" spans="1:9" ht="32.1" customHeight="1">
      <c r="A4" s="68"/>
      <c r="B4" s="123"/>
      <c r="C4" s="123"/>
      <c r="D4" s="123"/>
      <c r="E4" s="123"/>
      <c r="F4" s="53"/>
      <c r="G4" s="42"/>
      <c r="H4" s="53"/>
      <c r="I4" s="1"/>
    </row>
    <row r="5" spans="1:9" ht="32.1" customHeight="1">
      <c r="A5" s="68" t="s">
        <v>221</v>
      </c>
      <c r="B5" s="124"/>
      <c r="C5" s="124"/>
      <c r="D5" s="124"/>
      <c r="E5" s="124"/>
      <c r="F5" s="53">
        <f t="shared" ref="F5:F13" si="0">SUM(B5:E5)</f>
        <v>0</v>
      </c>
      <c r="G5" s="97">
        <v>0.1</v>
      </c>
      <c r="H5" s="53">
        <f>SUM(B5:E5)*G5</f>
        <v>0</v>
      </c>
      <c r="I5" s="1"/>
    </row>
    <row r="6" spans="1:9" ht="32.1" customHeight="1">
      <c r="A6" s="68"/>
      <c r="B6" s="124"/>
      <c r="C6" s="124"/>
      <c r="D6" s="124"/>
      <c r="E6" s="124"/>
      <c r="F6" s="53"/>
      <c r="G6" s="42"/>
      <c r="H6" s="53"/>
      <c r="I6" s="1"/>
    </row>
    <row r="7" spans="1:9" ht="32.1" customHeight="1">
      <c r="A7" s="69" t="s">
        <v>222</v>
      </c>
      <c r="B7" s="123"/>
      <c r="C7" s="123"/>
      <c r="D7" s="123"/>
      <c r="E7" s="123"/>
      <c r="F7" s="53">
        <f t="shared" si="0"/>
        <v>0</v>
      </c>
      <c r="G7" s="97">
        <v>0.15</v>
      </c>
      <c r="H7" s="53">
        <f>SUM(B7:E7)*G7</f>
        <v>0</v>
      </c>
      <c r="I7" s="1"/>
    </row>
    <row r="8" spans="1:9" ht="32.1" customHeight="1">
      <c r="A8" s="68"/>
      <c r="B8" s="123"/>
      <c r="C8" s="123"/>
      <c r="D8" s="123"/>
      <c r="E8" s="123"/>
      <c r="F8" s="53"/>
      <c r="G8" s="42"/>
      <c r="H8" s="53"/>
      <c r="I8" s="1"/>
    </row>
    <row r="9" spans="1:9" ht="32.1" customHeight="1">
      <c r="A9" s="77" t="s">
        <v>223</v>
      </c>
      <c r="B9" s="124"/>
      <c r="C9" s="124"/>
      <c r="D9" s="124"/>
      <c r="E9" s="124"/>
      <c r="F9" s="53">
        <f t="shared" si="0"/>
        <v>0</v>
      </c>
      <c r="G9" s="97">
        <v>0.15</v>
      </c>
      <c r="H9" s="53">
        <f t="shared" ref="H9:H13" si="1">SUM(B9:E9)*G9</f>
        <v>0</v>
      </c>
      <c r="I9" s="1"/>
    </row>
    <row r="10" spans="1:9" ht="32.1" customHeight="1">
      <c r="A10" s="68"/>
      <c r="B10" s="124"/>
      <c r="C10" s="124"/>
      <c r="D10" s="124"/>
      <c r="E10" s="124"/>
      <c r="F10" s="53"/>
      <c r="G10" s="42"/>
      <c r="H10" s="53"/>
      <c r="I10" s="1"/>
    </row>
    <row r="11" spans="1:9" ht="32.1" customHeight="1">
      <c r="A11" s="80" t="s">
        <v>224</v>
      </c>
      <c r="B11" s="123"/>
      <c r="C11" s="123"/>
      <c r="D11" s="123"/>
      <c r="E11" s="123"/>
      <c r="F11" s="53">
        <f t="shared" si="0"/>
        <v>0</v>
      </c>
      <c r="G11" s="97">
        <v>0.25</v>
      </c>
      <c r="H11" s="53">
        <f t="shared" si="1"/>
        <v>0</v>
      </c>
      <c r="I11" s="1"/>
    </row>
    <row r="12" spans="1:9" ht="32.1" customHeight="1">
      <c r="A12" s="68"/>
      <c r="B12" s="123"/>
      <c r="C12" s="114"/>
      <c r="D12" s="123"/>
      <c r="E12" s="123"/>
      <c r="F12" s="53"/>
      <c r="G12" s="42"/>
      <c r="H12" s="53"/>
      <c r="I12" s="1"/>
    </row>
    <row r="13" spans="1:9" ht="32.1" customHeight="1">
      <c r="A13" s="77" t="s">
        <v>225</v>
      </c>
      <c r="B13" s="124"/>
      <c r="C13" s="124"/>
      <c r="D13" s="124"/>
      <c r="E13" s="124"/>
      <c r="F13" s="53">
        <f t="shared" si="0"/>
        <v>0</v>
      </c>
      <c r="G13" s="97">
        <v>0.3</v>
      </c>
      <c r="H13" s="53">
        <f t="shared" si="1"/>
        <v>0</v>
      </c>
      <c r="I13" s="1"/>
    </row>
    <row r="14" spans="1:9" ht="32.1" customHeight="1">
      <c r="A14" s="13"/>
      <c r="B14" s="124"/>
      <c r="C14" s="124"/>
      <c r="D14" s="124"/>
      <c r="E14" s="124"/>
      <c r="F14" s="53"/>
      <c r="G14" s="97"/>
      <c r="H14" s="53"/>
      <c r="I14" s="1"/>
    </row>
    <row r="15" spans="1:9" ht="26.1" customHeight="1">
      <c r="A15" s="15"/>
      <c r="B15" s="11"/>
      <c r="C15" s="11"/>
      <c r="D15" s="11"/>
      <c r="E15" s="11"/>
      <c r="F15" s="44" t="s">
        <v>67</v>
      </c>
      <c r="G15" s="98">
        <f>SUM(G3:G13)</f>
        <v>1</v>
      </c>
      <c r="H15" s="104">
        <f>SUM(H3:H14)</f>
        <v>0</v>
      </c>
      <c r="I15" s="8" t="s">
        <v>226</v>
      </c>
    </row>
    <row r="16" spans="1:9" ht="62.1">
      <c r="A16" s="125"/>
      <c r="B16" s="159" t="s">
        <v>227</v>
      </c>
      <c r="C16" s="125"/>
      <c r="D16" s="125"/>
      <c r="E16" s="125"/>
      <c r="F16" s="125"/>
      <c r="G16" s="125"/>
      <c r="H16" s="125"/>
    </row>
    <row r="17" spans="1:8">
      <c r="A17" s="125"/>
      <c r="B17" s="125"/>
      <c r="C17" s="125"/>
      <c r="D17" s="125"/>
      <c r="E17" s="125"/>
      <c r="F17" s="125"/>
      <c r="G17" s="125"/>
      <c r="H17" s="125"/>
    </row>
    <row r="18" spans="1:8">
      <c r="A18" s="125"/>
      <c r="B18" s="125"/>
      <c r="C18" s="152"/>
      <c r="D18" s="125"/>
      <c r="E18" s="125"/>
      <c r="F18" s="125"/>
      <c r="G18" s="125"/>
      <c r="H18" s="125"/>
    </row>
    <row r="19" spans="1:8">
      <c r="A19" s="125"/>
      <c r="B19" s="125"/>
      <c r="C19" s="125"/>
      <c r="D19" s="125"/>
      <c r="E19" s="125"/>
      <c r="F19" s="125"/>
      <c r="G19" s="125"/>
      <c r="H19" s="125"/>
    </row>
    <row r="20" spans="1:8">
      <c r="A20" s="125"/>
      <c r="B20" s="125"/>
      <c r="C20" s="125"/>
      <c r="D20" s="125"/>
      <c r="E20" s="125"/>
      <c r="F20" s="125"/>
      <c r="G20" s="125"/>
      <c r="H20" s="125"/>
    </row>
    <row r="21" spans="1:8">
      <c r="A21" s="125"/>
      <c r="B21" s="125"/>
      <c r="C21" s="153"/>
      <c r="D21" s="125"/>
      <c r="E21" s="125"/>
      <c r="F21" s="125"/>
      <c r="G21" s="125"/>
      <c r="H21" s="125"/>
    </row>
    <row r="22" spans="1:8">
      <c r="A22" s="125"/>
      <c r="B22" s="125"/>
      <c r="C22" s="125"/>
      <c r="D22" s="125"/>
      <c r="E22" s="125"/>
      <c r="F22" s="125"/>
      <c r="G22" s="125"/>
      <c r="H22" s="125"/>
    </row>
    <row r="23" spans="1:8">
      <c r="A23" s="125"/>
      <c r="B23" s="125"/>
      <c r="C23" s="125"/>
      <c r="D23" s="125"/>
      <c r="E23" s="125"/>
      <c r="F23" s="125"/>
      <c r="G23" s="125"/>
      <c r="H23" s="125"/>
    </row>
    <row r="24" spans="1:8">
      <c r="A24" s="125"/>
      <c r="B24" s="125"/>
      <c r="C24" s="125"/>
      <c r="D24" s="125"/>
      <c r="E24" s="125"/>
      <c r="F24" s="125"/>
      <c r="G24" s="125"/>
      <c r="H24" s="125"/>
    </row>
    <row r="25" spans="1:8">
      <c r="A25" s="125"/>
      <c r="B25" s="125"/>
      <c r="C25" s="125"/>
      <c r="D25" s="125"/>
      <c r="E25" s="125"/>
      <c r="F25" s="125"/>
      <c r="G25" s="125"/>
      <c r="H25" s="125"/>
    </row>
  </sheetData>
  <sheetProtection algorithmName="SHA-512" hashValue="eqoCtw2RDz2uvuo3maR1b/YretryZSGM9an2KItEHPgr1FQB2glRNemie+SKL/9NbPoLEFLCZR/5e3hzT2IUQQ==" saltValue="5KnUaiVrRlwkZM/xTyc+CA==" spinCount="100000" sheet="1" formatRows="0"/>
  <mergeCells count="1">
    <mergeCell ref="B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60" zoomScaleNormal="60" workbookViewId="0">
      <pane xSplit="1" ySplit="1" topLeftCell="B20" activePane="bottomRight" state="frozen"/>
      <selection pane="bottomRight" activeCell="B21" sqref="B2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3" customWidth="1"/>
    <col min="2" max="4" width="32.625" style="133" customWidth="1"/>
    <col min="5" max="5" width="21.5" style="133" customWidth="1"/>
    <col min="6" max="6" width="15.375" style="133" customWidth="1"/>
    <col min="7" max="7" width="15.5" style="133" customWidth="1"/>
    <col min="8" max="8" width="21.875" style="133" customWidth="1"/>
    <col min="9" max="16384" width="10.875" style="8"/>
  </cols>
  <sheetData>
    <row r="1" spans="1:7" s="8" customFormat="1" ht="67.5" customHeight="1">
      <c r="A1" s="46" t="s">
        <v>228</v>
      </c>
      <c r="B1" s="27" t="s">
        <v>229</v>
      </c>
      <c r="C1" s="27" t="s">
        <v>230</v>
      </c>
      <c r="D1" s="27" t="s">
        <v>231</v>
      </c>
      <c r="E1" s="39" t="s">
        <v>134</v>
      </c>
      <c r="F1" s="39" t="s">
        <v>26</v>
      </c>
      <c r="G1" s="39" t="s">
        <v>62</v>
      </c>
    </row>
    <row r="2" spans="1:7" s="8" customFormat="1" ht="32.1" customHeight="1">
      <c r="A2" s="25" t="s">
        <v>232</v>
      </c>
      <c r="B2" s="122">
        <v>0</v>
      </c>
      <c r="C2" s="122"/>
      <c r="D2" s="122"/>
      <c r="E2" s="120">
        <f>SUM(B2:D2)</f>
        <v>0</v>
      </c>
      <c r="F2" s="90">
        <v>0.15</v>
      </c>
      <c r="G2" s="50">
        <f>(B2*F2)+(C2*F2)+(D2*F2)</f>
        <v>0</v>
      </c>
    </row>
    <row r="3" spans="1:7" s="8" customFormat="1" ht="32.1" customHeight="1">
      <c r="A3" s="25"/>
      <c r="B3" s="122" t="s">
        <v>136</v>
      </c>
      <c r="C3" s="122"/>
      <c r="D3" s="122"/>
      <c r="E3" s="120"/>
      <c r="F3" s="40"/>
      <c r="G3" s="50"/>
    </row>
    <row r="4" spans="1:7" s="8" customFormat="1" ht="32.1" customHeight="1">
      <c r="A4" s="25" t="s">
        <v>233</v>
      </c>
      <c r="B4" s="113">
        <v>0</v>
      </c>
      <c r="C4" s="113"/>
      <c r="D4" s="113"/>
      <c r="E4" s="120">
        <f t="shared" ref="E4:E20" si="0">SUM(B4:D4)</f>
        <v>0</v>
      </c>
      <c r="F4" s="102">
        <v>7.4999999999999997E-2</v>
      </c>
      <c r="G4" s="50">
        <f>(B4*F4)+(C4*F4)+(D4*F4)</f>
        <v>0</v>
      </c>
    </row>
    <row r="5" spans="1:7" s="8" customFormat="1" ht="64.5">
      <c r="A5" s="25"/>
      <c r="B5" s="113" t="s">
        <v>234</v>
      </c>
      <c r="C5" s="113"/>
      <c r="D5" s="113"/>
      <c r="E5" s="120"/>
      <c r="F5" s="40"/>
      <c r="G5" s="50"/>
    </row>
    <row r="6" spans="1:7" s="8" customFormat="1" ht="32.1" customHeight="1">
      <c r="A6" s="25" t="s">
        <v>235</v>
      </c>
      <c r="B6" s="155">
        <v>0</v>
      </c>
      <c r="C6" s="122"/>
      <c r="D6" s="122"/>
      <c r="E6" s="120">
        <f t="shared" si="0"/>
        <v>0</v>
      </c>
      <c r="F6" s="102">
        <v>7.4999999999999997E-2</v>
      </c>
      <c r="G6" s="50">
        <f>(B6*F6)+(C6*F6)+(D6*F6)</f>
        <v>0</v>
      </c>
    </row>
    <row r="7" spans="1:7" s="8" customFormat="1" ht="32.1" customHeight="1">
      <c r="A7" s="25"/>
      <c r="B7" s="158" t="s">
        <v>136</v>
      </c>
      <c r="C7" s="122"/>
      <c r="D7" s="122"/>
      <c r="E7" s="120"/>
      <c r="F7" s="40"/>
      <c r="G7" s="50"/>
    </row>
    <row r="8" spans="1:7" s="8" customFormat="1" ht="53.1" customHeight="1">
      <c r="A8" s="27" t="s">
        <v>236</v>
      </c>
      <c r="B8" s="113">
        <v>0</v>
      </c>
      <c r="C8" s="113"/>
      <c r="D8" s="113"/>
      <c r="E8" s="121">
        <f t="shared" si="0"/>
        <v>0</v>
      </c>
      <c r="F8" s="99">
        <v>0.15</v>
      </c>
      <c r="G8" s="50">
        <f>(B8*F8)+(C8*F8)+(D8*F8)</f>
        <v>0</v>
      </c>
    </row>
    <row r="9" spans="1:7" s="8" customFormat="1" ht="32.1" customHeight="1">
      <c r="A9" s="27"/>
      <c r="B9" s="113" t="s">
        <v>136</v>
      </c>
      <c r="C9" s="113"/>
      <c r="D9" s="113"/>
      <c r="E9" s="121"/>
      <c r="F9" s="100"/>
      <c r="G9" s="50"/>
    </row>
    <row r="10" spans="1:7" s="8" customFormat="1" ht="47.1" customHeight="1">
      <c r="A10" s="27" t="s">
        <v>237</v>
      </c>
      <c r="B10" s="122">
        <v>0</v>
      </c>
      <c r="C10" s="122"/>
      <c r="D10" s="122"/>
      <c r="E10" s="121">
        <f t="shared" si="0"/>
        <v>0</v>
      </c>
      <c r="F10" s="99">
        <v>0.1</v>
      </c>
      <c r="G10" s="50">
        <f>(B10*F10)+(C10*F10)+(D10*F10)</f>
        <v>0</v>
      </c>
    </row>
    <row r="11" spans="1:7" s="8" customFormat="1" ht="32.1" customHeight="1">
      <c r="A11" s="27"/>
      <c r="B11" s="122" t="s">
        <v>136</v>
      </c>
      <c r="C11" s="122"/>
      <c r="D11" s="122"/>
      <c r="E11" s="121"/>
      <c r="F11" s="100"/>
      <c r="G11" s="50"/>
    </row>
    <row r="12" spans="1:7" s="8" customFormat="1" ht="32.1" customHeight="1">
      <c r="A12" s="27" t="s">
        <v>238</v>
      </c>
      <c r="B12" s="156">
        <v>0</v>
      </c>
      <c r="C12" s="113"/>
      <c r="D12" s="113"/>
      <c r="E12" s="121">
        <f t="shared" si="0"/>
        <v>0</v>
      </c>
      <c r="F12" s="99">
        <v>0.1</v>
      </c>
      <c r="G12" s="50">
        <f>(B12*F12)+(C12*F12)+(D12*F12)</f>
        <v>0</v>
      </c>
    </row>
    <row r="13" spans="1:7" s="8" customFormat="1" ht="64.5">
      <c r="A13" s="27"/>
      <c r="B13" s="161" t="s">
        <v>239</v>
      </c>
      <c r="C13" s="113"/>
      <c r="D13" s="113"/>
      <c r="E13" s="121"/>
      <c r="F13" s="100"/>
      <c r="G13" s="50"/>
    </row>
    <row r="14" spans="1:7" s="8" customFormat="1" ht="32.1" customHeight="1">
      <c r="A14" s="27" t="s">
        <v>240</v>
      </c>
      <c r="B14" s="155">
        <v>0</v>
      </c>
      <c r="C14" s="122"/>
      <c r="D14" s="122"/>
      <c r="E14" s="121">
        <f t="shared" si="0"/>
        <v>0</v>
      </c>
      <c r="F14" s="99">
        <v>0.1</v>
      </c>
      <c r="G14" s="50">
        <f>(B14*F14)+(C14*F14)+(D14*F14)</f>
        <v>0</v>
      </c>
    </row>
    <row r="15" spans="1:7" s="8" customFormat="1" ht="81">
      <c r="A15" s="25"/>
      <c r="B15" s="162" t="s">
        <v>241</v>
      </c>
      <c r="C15" s="122"/>
      <c r="D15" s="122"/>
      <c r="E15" s="120"/>
      <c r="F15" s="40"/>
      <c r="G15" s="50"/>
    </row>
    <row r="16" spans="1:7" s="8" customFormat="1" ht="32.1" customHeight="1">
      <c r="A16" s="27" t="s">
        <v>242</v>
      </c>
      <c r="B16" s="157">
        <v>0</v>
      </c>
      <c r="C16" s="113"/>
      <c r="D16" s="113"/>
      <c r="E16" s="121">
        <f t="shared" si="0"/>
        <v>0</v>
      </c>
      <c r="F16" s="99">
        <v>0.1</v>
      </c>
      <c r="G16" s="50">
        <f>(B16*F16)+(C16*F16)+(D16*F16)</f>
        <v>0</v>
      </c>
    </row>
    <row r="17" spans="1:8" ht="48.75">
      <c r="A17" s="25"/>
      <c r="B17" s="161" t="s">
        <v>243</v>
      </c>
      <c r="C17" s="113"/>
      <c r="D17" s="113"/>
      <c r="E17" s="120"/>
      <c r="F17" s="40"/>
      <c r="G17" s="50"/>
      <c r="H17" s="8"/>
    </row>
    <row r="18" spans="1:8" ht="57.6" customHeight="1">
      <c r="A18" s="33" t="s">
        <v>244</v>
      </c>
      <c r="B18" s="158">
        <v>0</v>
      </c>
      <c r="C18" s="122"/>
      <c r="D18" s="122"/>
      <c r="E18" s="121">
        <f t="shared" si="0"/>
        <v>0</v>
      </c>
      <c r="F18" s="99">
        <v>0.08</v>
      </c>
      <c r="G18" s="50">
        <f>(B18*F18)+(C18*F18)+(D18*F18)</f>
        <v>0</v>
      </c>
      <c r="H18" s="8"/>
    </row>
    <row r="19" spans="1:8" ht="32.1" customHeight="1">
      <c r="A19" s="25"/>
      <c r="B19" s="162" t="s">
        <v>136</v>
      </c>
      <c r="C19" s="122"/>
      <c r="D19" s="122"/>
      <c r="E19" s="120"/>
      <c r="F19" s="40"/>
      <c r="G19" s="50"/>
      <c r="H19" s="8"/>
    </row>
    <row r="20" spans="1:8" ht="54.6" customHeight="1">
      <c r="A20" s="27" t="s">
        <v>245</v>
      </c>
      <c r="B20" s="157">
        <v>0</v>
      </c>
      <c r="C20" s="113"/>
      <c r="D20" s="113"/>
      <c r="E20" s="121">
        <f t="shared" si="0"/>
        <v>0</v>
      </c>
      <c r="F20" s="99">
        <v>7.0000000000000007E-2</v>
      </c>
      <c r="G20" s="50">
        <f>(B20*F20)+(C20*F20)+(D20*F20)</f>
        <v>0</v>
      </c>
      <c r="H20" s="8"/>
    </row>
    <row r="21" spans="1:8" ht="32.1" customHeight="1">
      <c r="A21" s="25"/>
      <c r="B21" s="161" t="s">
        <v>136</v>
      </c>
      <c r="C21" s="113"/>
      <c r="D21" s="113"/>
      <c r="E21" s="120"/>
      <c r="F21" s="90"/>
      <c r="G21" s="50"/>
      <c r="H21" s="8"/>
    </row>
    <row r="22" spans="1:8">
      <c r="A22" s="8"/>
      <c r="B22" s="8"/>
      <c r="C22" s="8"/>
      <c r="D22" s="8"/>
      <c r="E22" s="44" t="s">
        <v>67</v>
      </c>
      <c r="F22" s="101"/>
      <c r="G22" s="103">
        <f>SUM(G2:G21)</f>
        <v>0</v>
      </c>
      <c r="H22" s="8" t="s">
        <v>135</v>
      </c>
    </row>
    <row r="23" spans="1:8">
      <c r="A23" s="125"/>
      <c r="B23" s="125"/>
      <c r="C23" s="125"/>
      <c r="D23" s="125"/>
      <c r="E23" s="125"/>
      <c r="F23" s="125"/>
      <c r="G23" s="125"/>
    </row>
    <row r="24" spans="1:8">
      <c r="A24" s="125"/>
      <c r="B24" s="125"/>
      <c r="C24" s="125"/>
      <c r="D24" s="125"/>
      <c r="E24" s="125"/>
      <c r="F24" s="125"/>
      <c r="G24" s="125"/>
    </row>
    <row r="25" spans="1:8">
      <c r="A25" s="125"/>
      <c r="B25" s="125"/>
      <c r="C25" s="125"/>
      <c r="D25" s="125"/>
      <c r="E25" s="125"/>
      <c r="F25" s="125"/>
      <c r="G25" s="125"/>
    </row>
    <row r="26" spans="1:8">
      <c r="A26" s="125"/>
      <c r="B26" s="125"/>
      <c r="C26" s="153"/>
      <c r="D26" s="125"/>
      <c r="E26" s="125"/>
      <c r="F26" s="125"/>
      <c r="G26" s="125"/>
    </row>
    <row r="27" spans="1:8">
      <c r="A27" s="125"/>
      <c r="B27" s="125"/>
      <c r="C27" s="125"/>
      <c r="D27" s="125"/>
      <c r="E27" s="125"/>
      <c r="F27" s="125"/>
      <c r="G27" s="125"/>
    </row>
    <row r="28" spans="1:8">
      <c r="A28" s="125"/>
      <c r="B28" s="125"/>
      <c r="C28" s="125"/>
      <c r="D28" s="125"/>
      <c r="E28" s="125"/>
      <c r="F28" s="125"/>
      <c r="G28" s="125"/>
    </row>
    <row r="29" spans="1:8">
      <c r="A29" s="125"/>
      <c r="B29" s="125"/>
      <c r="C29" s="125"/>
      <c r="D29" s="125"/>
      <c r="E29" s="125"/>
      <c r="F29" s="125"/>
      <c r="G29" s="125"/>
    </row>
    <row r="30" spans="1:8">
      <c r="A30" s="125"/>
      <c r="B30" s="125"/>
      <c r="C30" s="125"/>
      <c r="D30" s="125"/>
      <c r="E30" s="125"/>
      <c r="F30" s="125"/>
      <c r="G30" s="125"/>
    </row>
    <row r="31" spans="1:8">
      <c r="A31" s="125"/>
      <c r="B31" s="125"/>
      <c r="C31" s="125"/>
      <c r="D31" s="125"/>
      <c r="E31" s="125"/>
      <c r="F31" s="125"/>
      <c r="G31" s="125"/>
    </row>
    <row r="32" spans="1:8">
      <c r="A32" s="125"/>
      <c r="B32" s="125"/>
      <c r="C32" s="125"/>
      <c r="D32" s="125"/>
      <c r="E32" s="125"/>
      <c r="F32" s="125"/>
      <c r="G32" s="125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zoomScale="70" zoomScaleNormal="70" workbookViewId="0">
      <pane xSplit="1" ySplit="2" topLeftCell="B3" activePane="bottomRight" state="frozen"/>
      <selection pane="bottomRight" activeCell="B1" sqref="B1:D1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3" customWidth="1"/>
    <col min="2" max="4" width="25" style="133" customWidth="1"/>
    <col min="5" max="7" width="16.625" style="133" customWidth="1"/>
    <col min="8" max="8" width="16.5" style="133" customWidth="1"/>
    <col min="9" max="16384" width="10.875" style="8"/>
  </cols>
  <sheetData>
    <row r="1" spans="1:20">
      <c r="A1" s="7"/>
      <c r="B1" s="185" t="s">
        <v>246</v>
      </c>
      <c r="C1" s="185"/>
      <c r="D1" s="185"/>
      <c r="E1" s="7"/>
      <c r="F1" s="7"/>
      <c r="G1" s="7"/>
      <c r="H1" s="8"/>
    </row>
    <row r="2" spans="1:20" ht="111.95" customHeight="1">
      <c r="A2" s="46" t="s">
        <v>247</v>
      </c>
      <c r="B2" s="27" t="s">
        <v>248</v>
      </c>
      <c r="C2" s="27" t="s">
        <v>249</v>
      </c>
      <c r="D2" s="27" t="s">
        <v>250</v>
      </c>
      <c r="E2" s="39" t="s">
        <v>134</v>
      </c>
      <c r="F2" s="39" t="s">
        <v>26</v>
      </c>
      <c r="G2" s="39" t="s">
        <v>62</v>
      </c>
      <c r="H2" s="8"/>
    </row>
    <row r="3" spans="1:20" ht="32.1" customHeight="1">
      <c r="A3" s="25" t="s">
        <v>251</v>
      </c>
      <c r="B3" s="122">
        <v>0</v>
      </c>
      <c r="C3" s="122"/>
      <c r="D3" s="122"/>
      <c r="E3" s="56">
        <f>SUM(B3:D3)</f>
        <v>0</v>
      </c>
      <c r="F3" s="90">
        <v>-0.2</v>
      </c>
      <c r="G3" s="56">
        <f>(B3*F3)+(C3*F3)+(D3*F3)</f>
        <v>0</v>
      </c>
      <c r="H3" s="8"/>
      <c r="T3" s="8">
        <v>-2</v>
      </c>
    </row>
    <row r="4" spans="1:20" ht="32.1" customHeight="1">
      <c r="A4" s="25"/>
      <c r="B4" s="122" t="s">
        <v>252</v>
      </c>
      <c r="C4" s="122"/>
      <c r="D4" s="122"/>
      <c r="E4" s="56"/>
      <c r="F4" s="90"/>
      <c r="G4" s="56"/>
      <c r="H4" s="8"/>
    </row>
    <row r="5" spans="1:20" ht="32.1" customHeight="1">
      <c r="A5" s="25" t="s">
        <v>253</v>
      </c>
      <c r="B5" s="128">
        <v>0</v>
      </c>
      <c r="C5" s="128"/>
      <c r="D5" s="128"/>
      <c r="E5" s="56">
        <f t="shared" ref="E5:E13" si="0">SUM(B5:D5)</f>
        <v>0</v>
      </c>
      <c r="F5" s="90">
        <v>-0.2</v>
      </c>
      <c r="G5" s="56">
        <f>(B5*F5)+(C5*F5)+(D5*F5)</f>
        <v>0</v>
      </c>
      <c r="H5" s="8"/>
    </row>
    <row r="6" spans="1:20" ht="32.1" customHeight="1">
      <c r="A6" s="25"/>
      <c r="B6" s="128" t="s">
        <v>252</v>
      </c>
      <c r="C6" s="128"/>
      <c r="D6" s="128"/>
      <c r="E6" s="56"/>
      <c r="F6" s="90"/>
      <c r="G6" s="56"/>
      <c r="H6" s="8"/>
    </row>
    <row r="7" spans="1:20" ht="32.1" customHeight="1">
      <c r="A7" s="27" t="s">
        <v>254</v>
      </c>
      <c r="B7" s="122">
        <v>0</v>
      </c>
      <c r="C7" s="122"/>
      <c r="D7" s="122"/>
      <c r="E7" s="56">
        <f t="shared" si="0"/>
        <v>0</v>
      </c>
      <c r="F7" s="90">
        <v>-0.2</v>
      </c>
      <c r="G7" s="56">
        <f>(B7*F7)+(C7*F7)+(D7*F7)</f>
        <v>0</v>
      </c>
      <c r="H7" s="8"/>
    </row>
    <row r="8" spans="1:20" ht="32.1" customHeight="1">
      <c r="A8" s="25"/>
      <c r="B8" s="122" t="s">
        <v>252</v>
      </c>
      <c r="C8" s="122"/>
      <c r="D8" s="122"/>
      <c r="E8" s="56"/>
      <c r="F8" s="90"/>
      <c r="G8" s="56"/>
      <c r="H8" s="8"/>
    </row>
    <row r="9" spans="1:20" ht="32.1" customHeight="1">
      <c r="A9" s="27" t="s">
        <v>255</v>
      </c>
      <c r="B9" s="128">
        <v>0</v>
      </c>
      <c r="C9" s="128"/>
      <c r="D9" s="128"/>
      <c r="E9" s="56">
        <f t="shared" si="0"/>
        <v>0</v>
      </c>
      <c r="F9" s="99">
        <v>-0.1</v>
      </c>
      <c r="G9" s="56">
        <f>(B9*F9)+(C9*F9)+(D9*F9)</f>
        <v>0</v>
      </c>
      <c r="H9" s="8"/>
    </row>
    <row r="10" spans="1:20" ht="32.1" customHeight="1">
      <c r="A10" s="27"/>
      <c r="B10" s="128" t="s">
        <v>252</v>
      </c>
      <c r="C10" s="128"/>
      <c r="D10" s="128"/>
      <c r="E10" s="56"/>
      <c r="F10" s="99"/>
      <c r="G10" s="56"/>
      <c r="H10" s="8"/>
    </row>
    <row r="11" spans="1:20" ht="32.1" customHeight="1">
      <c r="A11" s="27" t="s">
        <v>256</v>
      </c>
      <c r="B11" s="122">
        <v>0</v>
      </c>
      <c r="C11" s="122"/>
      <c r="D11" s="122"/>
      <c r="E11" s="56">
        <f t="shared" si="0"/>
        <v>0</v>
      </c>
      <c r="F11" s="99">
        <v>-0.2</v>
      </c>
      <c r="G11" s="56">
        <f>(B11*F11)+(C11*F11)+(D11*F11)</f>
        <v>0</v>
      </c>
      <c r="H11" s="8"/>
    </row>
    <row r="12" spans="1:20" ht="32.1" customHeight="1">
      <c r="A12" s="25"/>
      <c r="B12" s="122" t="s">
        <v>252</v>
      </c>
      <c r="C12" s="122"/>
      <c r="D12" s="122"/>
      <c r="E12" s="56"/>
      <c r="F12" s="90"/>
      <c r="G12" s="56"/>
      <c r="H12" s="8"/>
    </row>
    <row r="13" spans="1:20" ht="32.1" customHeight="1">
      <c r="A13" s="27" t="s">
        <v>257</v>
      </c>
      <c r="B13" s="128">
        <v>0</v>
      </c>
      <c r="C13" s="128"/>
      <c r="D13" s="128"/>
      <c r="E13" s="56">
        <f t="shared" si="0"/>
        <v>0</v>
      </c>
      <c r="F13" s="99">
        <v>-0.1</v>
      </c>
      <c r="G13" s="56">
        <f>(B13*F13)+(C13*F13)+(D13*F13)</f>
        <v>0</v>
      </c>
      <c r="H13" s="8"/>
    </row>
    <row r="14" spans="1:20" ht="32.1" customHeight="1">
      <c r="A14" s="25"/>
      <c r="B14" s="128" t="s">
        <v>252</v>
      </c>
      <c r="C14" s="128"/>
      <c r="D14" s="128"/>
      <c r="E14" s="56"/>
      <c r="F14" s="90"/>
      <c r="G14" s="56"/>
      <c r="H14" s="8"/>
    </row>
    <row r="15" spans="1:20">
      <c r="A15" s="8"/>
      <c r="B15" s="8"/>
      <c r="C15" s="8"/>
      <c r="D15" s="8"/>
      <c r="E15" s="44" t="s">
        <v>67</v>
      </c>
      <c r="F15" s="90">
        <f>SUM(F3:F14)</f>
        <v>-1.0000000000000002</v>
      </c>
      <c r="G15" s="57">
        <f>SUM(G3:G14)</f>
        <v>0</v>
      </c>
      <c r="H15" s="8" t="s">
        <v>258</v>
      </c>
    </row>
    <row r="16" spans="1:20">
      <c r="A16" s="125"/>
      <c r="B16" s="125"/>
      <c r="C16" s="125"/>
      <c r="D16" s="125"/>
      <c r="E16" s="125"/>
      <c r="F16" s="136"/>
      <c r="G16" s="125"/>
    </row>
    <row r="17" spans="1:7">
      <c r="A17" s="125"/>
      <c r="B17" s="125"/>
      <c r="C17" s="125"/>
      <c r="D17" s="125"/>
      <c r="E17" s="125"/>
      <c r="F17" s="125"/>
      <c r="G17" s="125"/>
    </row>
    <row r="18" spans="1:7">
      <c r="A18" s="125"/>
      <c r="B18" s="125"/>
      <c r="C18" s="125"/>
      <c r="D18" s="125"/>
      <c r="E18" s="125"/>
      <c r="F18" s="125"/>
      <c r="G18" s="125"/>
    </row>
    <row r="19" spans="1:7">
      <c r="A19" s="125"/>
      <c r="B19" s="125"/>
      <c r="C19" s="125"/>
      <c r="D19" s="125"/>
      <c r="E19" s="125"/>
      <c r="F19" s="125"/>
      <c r="G19" s="125"/>
    </row>
    <row r="20" spans="1:7">
      <c r="A20" s="125"/>
      <c r="B20" s="125"/>
      <c r="C20" s="125"/>
      <c r="D20" s="125"/>
      <c r="E20" s="125"/>
      <c r="F20" s="125"/>
      <c r="G20" s="125"/>
    </row>
    <row r="21" spans="1:7">
      <c r="A21" s="125"/>
      <c r="B21" s="125"/>
      <c r="C21" s="125"/>
      <c r="D21" s="125"/>
      <c r="E21" s="125"/>
      <c r="F21" s="125"/>
      <c r="G21" s="125"/>
    </row>
    <row r="22" spans="1:7">
      <c r="A22" s="125"/>
      <c r="B22" s="125"/>
      <c r="C22" s="125"/>
      <c r="D22" s="125"/>
      <c r="E22" s="125"/>
      <c r="F22" s="125"/>
      <c r="G22" s="125"/>
    </row>
    <row r="23" spans="1:7">
      <c r="A23" s="125"/>
      <c r="B23" s="125"/>
      <c r="C23" s="125"/>
      <c r="D23" s="125"/>
      <c r="E23" s="125"/>
      <c r="F23" s="125"/>
      <c r="G23" s="125"/>
    </row>
    <row r="24" spans="1:7">
      <c r="A24" s="125"/>
      <c r="B24" s="125"/>
      <c r="C24" s="153"/>
      <c r="D24" s="125"/>
      <c r="E24" s="125"/>
      <c r="F24" s="125"/>
      <c r="G24" s="125"/>
    </row>
    <row r="25" spans="1:7">
      <c r="A25" s="125"/>
      <c r="B25" s="125"/>
      <c r="C25" s="125"/>
      <c r="D25" s="125"/>
      <c r="E25" s="125"/>
      <c r="F25" s="125"/>
      <c r="G25" s="125"/>
    </row>
    <row r="26" spans="1:7">
      <c r="A26" s="125"/>
      <c r="B26" s="125"/>
      <c r="C26" s="125"/>
      <c r="D26" s="125"/>
      <c r="E26" s="125"/>
      <c r="F26" s="125"/>
      <c r="G26" s="125"/>
    </row>
    <row r="27" spans="1:7">
      <c r="A27" s="125"/>
      <c r="B27" s="125"/>
      <c r="C27" s="125"/>
      <c r="D27" s="125"/>
      <c r="E27" s="125"/>
      <c r="F27" s="125"/>
      <c r="G27" s="125"/>
    </row>
    <row r="28" spans="1:7">
      <c r="A28" s="125"/>
      <c r="B28" s="125"/>
      <c r="C28" s="125"/>
      <c r="D28" s="125"/>
      <c r="E28" s="125"/>
      <c r="F28" s="125"/>
      <c r="G28" s="125"/>
    </row>
    <row r="29" spans="1:7">
      <c r="A29" s="125"/>
      <c r="B29" s="125"/>
      <c r="C29" s="125"/>
      <c r="D29" s="125"/>
      <c r="E29" s="125"/>
      <c r="F29" s="125"/>
      <c r="G29" s="125"/>
    </row>
    <row r="30" spans="1:7">
      <c r="A30" s="125"/>
      <c r="B30" s="125"/>
      <c r="C30" s="125"/>
      <c r="D30" s="125"/>
      <c r="E30" s="125"/>
      <c r="F30" s="125"/>
      <c r="G30" s="125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2" t="s">
        <v>19</v>
      </c>
      <c r="C2" s="62" t="s">
        <v>20</v>
      </c>
      <c r="D2" s="62"/>
    </row>
    <row r="3" spans="2:4">
      <c r="B3" s="1" t="s">
        <v>21</v>
      </c>
      <c r="C3" s="72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78"/>
  <sheetViews>
    <sheetView topLeftCell="D3" zoomScale="60" zoomScaleNormal="60" workbookViewId="0">
      <selection activeCell="D3" sqref="D3"/>
    </sheetView>
  </sheetViews>
  <sheetFormatPr defaultColWidth="10.875" defaultRowHeight="15.6"/>
  <cols>
    <col min="1" max="1" width="65.625" style="130" customWidth="1"/>
    <col min="2" max="2" width="24.625" style="131" customWidth="1"/>
    <col min="3" max="3" width="21.875" style="130" customWidth="1"/>
    <col min="4" max="4" width="20.5" style="130" customWidth="1"/>
    <col min="5" max="5" width="14.875" style="130" customWidth="1"/>
    <col min="6" max="6" width="10.875" style="130" customWidth="1"/>
    <col min="7" max="16384" width="10.875" style="1"/>
  </cols>
  <sheetData>
    <row r="1" spans="1:6" ht="165.6" customHeight="1">
      <c r="A1" s="73" t="s">
        <v>22</v>
      </c>
      <c r="B1" s="74" t="s">
        <v>23</v>
      </c>
      <c r="C1" s="75" t="s">
        <v>24</v>
      </c>
      <c r="D1" s="75" t="s">
        <v>25</v>
      </c>
      <c r="E1" s="73" t="s">
        <v>26</v>
      </c>
      <c r="F1" s="76" t="s">
        <v>27</v>
      </c>
    </row>
    <row r="2" spans="1:6" ht="24.95" customHeight="1">
      <c r="A2" s="26" t="s">
        <v>28</v>
      </c>
      <c r="B2" s="59">
        <v>0.03</v>
      </c>
      <c r="C2" s="55">
        <v>7.0000000000000007E-2</v>
      </c>
      <c r="D2" s="55">
        <v>0.2</v>
      </c>
      <c r="E2" s="26"/>
      <c r="F2" s="30"/>
    </row>
    <row r="3" spans="1:6">
      <c r="A3" s="60" t="s">
        <v>29</v>
      </c>
      <c r="B3" s="112">
        <f>'Temas nas políticas gerais'!B2</f>
        <v>0</v>
      </c>
      <c r="C3" s="112">
        <f>'Temas nas políticas setoriais'!B2</f>
        <v>0</v>
      </c>
      <c r="D3" s="109">
        <v>0</v>
      </c>
      <c r="E3" s="84">
        <v>0.05</v>
      </c>
      <c r="F3" s="45">
        <f>SUM(B3:D3)*E3</f>
        <v>0</v>
      </c>
    </row>
    <row r="4" spans="1:6" ht="108.6" hidden="1">
      <c r="A4" s="60"/>
      <c r="B4" s="112" t="str">
        <f>'Temas nas políticas gerais'!B3</f>
        <v xml:space="preserve">PRSAC e Relatório de Sustentabilidade indisponíveis no site. </v>
      </c>
      <c r="C4" s="112" t="str">
        <f>'Temas nas políticas setoriais'!B3</f>
        <v>Não foram encontradas políticas setoriais e o tema não foi mencionado em políticas temáticas ou outros documentos disponibilizados no site.</v>
      </c>
      <c r="D4" s="109">
        <v>0</v>
      </c>
      <c r="E4" s="84"/>
      <c r="F4" s="45">
        <f t="shared" ref="F4:F61" si="0">SUM(B4:D4)*E4</f>
        <v>0</v>
      </c>
    </row>
    <row r="5" spans="1:6">
      <c r="A5" s="60" t="s">
        <v>30</v>
      </c>
      <c r="B5" s="112">
        <f>'Temas nas políticas gerais'!B4</f>
        <v>0</v>
      </c>
      <c r="C5" s="112">
        <f>'Temas nas políticas setoriais'!B4</f>
        <v>0</v>
      </c>
      <c r="D5" s="109">
        <v>0</v>
      </c>
      <c r="E5" s="84">
        <v>0.05</v>
      </c>
      <c r="F5" s="45">
        <f t="shared" si="0"/>
        <v>0</v>
      </c>
    </row>
    <row r="6" spans="1:6" ht="108.6" hidden="1">
      <c r="A6" s="60"/>
      <c r="B6" s="112" t="str">
        <f>'Temas nas políticas gerais'!B5</f>
        <v xml:space="preserve">PRSAC e Relatório de Sustentabilidade indisponíveis no site. </v>
      </c>
      <c r="C6" s="112" t="str">
        <f>'Temas nas políticas setoriais'!B5</f>
        <v>Não foram encontradas políticas setoriais e o tema não foi mencionado em políticas temáticas ou outros documentos disponibilizados no site.</v>
      </c>
      <c r="D6" s="109">
        <v>0</v>
      </c>
      <c r="E6" s="84"/>
      <c r="F6" s="45">
        <f t="shared" si="0"/>
        <v>0</v>
      </c>
    </row>
    <row r="7" spans="1:6">
      <c r="A7" s="60" t="s">
        <v>31</v>
      </c>
      <c r="B7" s="112">
        <f>'Temas nas políticas gerais'!B6</f>
        <v>0</v>
      </c>
      <c r="C7" s="112">
        <f>'Temas nas políticas setoriais'!B6</f>
        <v>0</v>
      </c>
      <c r="D7" s="109">
        <v>0</v>
      </c>
      <c r="E7" s="84">
        <v>0.04</v>
      </c>
      <c r="F7" s="45">
        <f t="shared" si="0"/>
        <v>0</v>
      </c>
    </row>
    <row r="8" spans="1:6" ht="108.6" hidden="1">
      <c r="A8" s="60"/>
      <c r="B8" s="112" t="str">
        <f>'Temas nas políticas gerais'!B7</f>
        <v xml:space="preserve">PRSAC e Relatório de Sustentabilidade indisponíveis no site. </v>
      </c>
      <c r="C8" s="112" t="str">
        <f>'Temas nas políticas setoriais'!B7</f>
        <v>Não foram encontradas políticas setoriais e o tema não foi mencionado em políticas temáticas ou outros documentos disponibilizados no site.</v>
      </c>
      <c r="D8" s="109">
        <v>0</v>
      </c>
      <c r="E8" s="84"/>
      <c r="F8" s="45">
        <f t="shared" si="0"/>
        <v>0</v>
      </c>
    </row>
    <row r="9" spans="1:6">
      <c r="A9" s="60" t="s">
        <v>32</v>
      </c>
      <c r="B9" s="112">
        <f>'Temas nas políticas gerais'!B8</f>
        <v>0</v>
      </c>
      <c r="C9" s="112">
        <f>'Temas nas políticas setoriais'!B8</f>
        <v>0</v>
      </c>
      <c r="D9" s="109">
        <v>0</v>
      </c>
      <c r="E9" s="84">
        <v>0.04</v>
      </c>
      <c r="F9" s="45">
        <f t="shared" si="0"/>
        <v>0</v>
      </c>
    </row>
    <row r="10" spans="1:6" ht="108.6" hidden="1">
      <c r="A10" s="60"/>
      <c r="B10" s="112" t="str">
        <f>'Temas nas políticas gerais'!B9</f>
        <v xml:space="preserve">PRSAC e Relatório de Sustentabilidade indisponíveis no site. </v>
      </c>
      <c r="C10" s="112" t="str">
        <f>'Temas nas políticas setoriais'!B9</f>
        <v>Não foram encontradas políticas setoriais e o tema não foi mencionado em políticas temáticas ou outros documentos disponibilizados no site.</v>
      </c>
      <c r="D10" s="109">
        <v>0</v>
      </c>
      <c r="E10" s="84"/>
      <c r="F10" s="45">
        <f t="shared" si="0"/>
        <v>0</v>
      </c>
    </row>
    <row r="11" spans="1:6">
      <c r="A11" s="60" t="s">
        <v>33</v>
      </c>
      <c r="B11" s="112">
        <f>'Temas nas políticas gerais'!B10</f>
        <v>0</v>
      </c>
      <c r="C11" s="112">
        <f>'Temas nas políticas setoriais'!B10</f>
        <v>0</v>
      </c>
      <c r="D11" s="109">
        <v>0</v>
      </c>
      <c r="E11" s="84">
        <v>0.05</v>
      </c>
      <c r="F11" s="45">
        <f t="shared" si="0"/>
        <v>0</v>
      </c>
    </row>
    <row r="12" spans="1:6" ht="108.6" hidden="1">
      <c r="A12" s="60"/>
      <c r="B12" s="112" t="str">
        <f>'Temas nas políticas gerais'!B11</f>
        <v xml:space="preserve">PRSAC e Relatório de Sustentabilidade indisponíveis no site. </v>
      </c>
      <c r="C12" s="112" t="str">
        <f>'Temas nas políticas setoriais'!B11</f>
        <v>Não foram encontradas políticas setoriais e o tema não foi mencionado em políticas temáticas ou outros documentos disponibilizados no site.</v>
      </c>
      <c r="D12" s="109">
        <v>0</v>
      </c>
      <c r="E12" s="84"/>
      <c r="F12" s="45">
        <f t="shared" si="0"/>
        <v>0</v>
      </c>
    </row>
    <row r="13" spans="1:6">
      <c r="A13" s="60" t="s">
        <v>34</v>
      </c>
      <c r="B13" s="112">
        <f>'Temas nas políticas gerais'!B12</f>
        <v>0</v>
      </c>
      <c r="C13" s="112">
        <f>'Temas nas políticas setoriais'!B12</f>
        <v>0</v>
      </c>
      <c r="D13" s="109">
        <v>0</v>
      </c>
      <c r="E13" s="84">
        <v>0.04</v>
      </c>
      <c r="F13" s="45">
        <f t="shared" si="0"/>
        <v>0</v>
      </c>
    </row>
    <row r="14" spans="1:6" ht="108.6" hidden="1">
      <c r="A14" s="60"/>
      <c r="B14" s="112" t="str">
        <f>'Temas nas políticas gerais'!B13</f>
        <v xml:space="preserve">PRSAC e Relatório de Sustentabilidade indisponíveis no site. </v>
      </c>
      <c r="C14" s="112" t="str">
        <f>'Temas nas políticas setoriais'!B13</f>
        <v>Não foram encontradas políticas setoriais e o tema não foi mencionado em políticas temáticas ou outros documentos disponibilizados no site.</v>
      </c>
      <c r="D14" s="109">
        <v>0</v>
      </c>
      <c r="E14" s="84"/>
      <c r="F14" s="45">
        <f t="shared" si="0"/>
        <v>0</v>
      </c>
    </row>
    <row r="15" spans="1:6">
      <c r="A15" s="60" t="s">
        <v>35</v>
      </c>
      <c r="B15" s="112">
        <f>'Temas nas políticas gerais'!B14</f>
        <v>0</v>
      </c>
      <c r="C15" s="112">
        <f>'Temas nas políticas setoriais'!B14</f>
        <v>0</v>
      </c>
      <c r="D15" s="109">
        <v>0</v>
      </c>
      <c r="E15" s="84">
        <v>0.05</v>
      </c>
      <c r="F15" s="45">
        <f t="shared" si="0"/>
        <v>0</v>
      </c>
    </row>
    <row r="16" spans="1:6" ht="108.6" hidden="1">
      <c r="A16" s="60"/>
      <c r="B16" s="112" t="str">
        <f>'Temas nas políticas gerais'!B15</f>
        <v xml:space="preserve">PRSAC e Relatório de Sustentabilidade indisponíveis no site. </v>
      </c>
      <c r="C16" s="112" t="str">
        <f>'Temas nas políticas setoriais'!B15</f>
        <v>Não foram encontradas políticas setoriais e o tema não foi mencionado em políticas temáticas ou outros documentos disponibilizados no site.</v>
      </c>
      <c r="D16" s="109">
        <v>0</v>
      </c>
      <c r="E16" s="84"/>
      <c r="F16" s="45">
        <f t="shared" si="0"/>
        <v>0</v>
      </c>
    </row>
    <row r="17" spans="1:6">
      <c r="A17" s="60" t="s">
        <v>36</v>
      </c>
      <c r="B17" s="112">
        <f>'Temas nas políticas gerais'!B16</f>
        <v>0</v>
      </c>
      <c r="C17" s="112">
        <f>'Temas nas políticas setoriais'!B16</f>
        <v>0</v>
      </c>
      <c r="D17" s="109">
        <v>0</v>
      </c>
      <c r="E17" s="84">
        <v>0.03</v>
      </c>
      <c r="F17" s="45">
        <f t="shared" si="0"/>
        <v>0</v>
      </c>
    </row>
    <row r="18" spans="1:6" ht="108.6" hidden="1">
      <c r="A18" s="60"/>
      <c r="B18" s="112" t="str">
        <f>'Temas nas políticas gerais'!B17</f>
        <v xml:space="preserve">PRSAC e Relatório de Sustentabilidade indisponíveis no site. </v>
      </c>
      <c r="C18" s="112" t="str">
        <f>'Temas nas políticas setoriais'!B17</f>
        <v>Não foram encontradas políticas setoriais e o tema não foi mencionado em políticas temáticas ou outros documentos disponibilizados no site.</v>
      </c>
      <c r="D18" s="109">
        <v>0</v>
      </c>
      <c r="E18" s="84"/>
      <c r="F18" s="45">
        <f t="shared" si="0"/>
        <v>0</v>
      </c>
    </row>
    <row r="19" spans="1:6">
      <c r="A19" s="60" t="s">
        <v>37</v>
      </c>
      <c r="B19" s="112">
        <f>'Temas nas políticas gerais'!B18</f>
        <v>0</v>
      </c>
      <c r="C19" s="112">
        <f>'Temas nas políticas setoriais'!B18</f>
        <v>0</v>
      </c>
      <c r="D19" s="109">
        <v>0</v>
      </c>
      <c r="E19" s="84">
        <v>0.03</v>
      </c>
      <c r="F19" s="45">
        <f t="shared" si="0"/>
        <v>0</v>
      </c>
    </row>
    <row r="20" spans="1:6" ht="108.6" hidden="1">
      <c r="A20" s="60"/>
      <c r="B20" s="112" t="str">
        <f>'Temas nas políticas gerais'!B19</f>
        <v xml:space="preserve">PRSAC e Relatório de Sustentabilidade indisponíveis no site. </v>
      </c>
      <c r="C20" s="112" t="str">
        <f>'Temas nas políticas setoriais'!B19</f>
        <v>Não foram encontradas políticas setoriais e o tema não foi mencionado em políticas temáticas ou outros documentos disponibilizados no site.</v>
      </c>
      <c r="D20" s="109">
        <v>0</v>
      </c>
      <c r="E20" s="84"/>
      <c r="F20" s="45">
        <f t="shared" si="0"/>
        <v>0</v>
      </c>
    </row>
    <row r="21" spans="1:6">
      <c r="A21" s="60" t="s">
        <v>38</v>
      </c>
      <c r="B21" s="112">
        <f>'Temas nas políticas gerais'!B20</f>
        <v>0</v>
      </c>
      <c r="C21" s="112">
        <f>'Temas nas políticas setoriais'!B20</f>
        <v>0</v>
      </c>
      <c r="D21" s="109">
        <v>0</v>
      </c>
      <c r="E21" s="84">
        <v>0.02</v>
      </c>
      <c r="F21" s="45">
        <f t="shared" si="0"/>
        <v>0</v>
      </c>
    </row>
    <row r="22" spans="1:6" ht="108.6" hidden="1">
      <c r="A22" s="60"/>
      <c r="B22" s="112" t="str">
        <f>'Temas nas políticas gerais'!B21</f>
        <v xml:space="preserve">PRSAC e Relatório de Sustentabilidade indisponíveis no site. </v>
      </c>
      <c r="C22" s="112" t="str">
        <f>'Temas nas políticas setoriais'!B21</f>
        <v>Não foram encontradas políticas setoriais e o tema não foi mencionado em políticas temáticas ou outros documentos disponibilizados no site.</v>
      </c>
      <c r="D22" s="109">
        <v>0</v>
      </c>
      <c r="E22" s="84"/>
      <c r="F22" s="45">
        <f t="shared" si="0"/>
        <v>0</v>
      </c>
    </row>
    <row r="23" spans="1:6">
      <c r="A23" s="60" t="s">
        <v>39</v>
      </c>
      <c r="B23" s="112">
        <f>'Temas nas políticas gerais'!B22</f>
        <v>0</v>
      </c>
      <c r="C23" s="112">
        <f>'Temas nas políticas setoriais'!B22</f>
        <v>0</v>
      </c>
      <c r="D23" s="109">
        <v>0</v>
      </c>
      <c r="E23" s="84">
        <v>0.03</v>
      </c>
      <c r="F23" s="45">
        <f t="shared" si="0"/>
        <v>0</v>
      </c>
    </row>
    <row r="24" spans="1:6" ht="108.6" hidden="1">
      <c r="A24" s="60"/>
      <c r="B24" s="112" t="str">
        <f>'Temas nas políticas gerais'!B23</f>
        <v xml:space="preserve">PRSAC e Relatório de Sustentabilidade indisponíveis no site. </v>
      </c>
      <c r="C24" s="112" t="str">
        <f>'Temas nas políticas setoriais'!B23</f>
        <v>Não foram encontradas políticas setoriais e o tema não foi mencionado em políticas temáticas ou outros documentos disponibilizados no site.</v>
      </c>
      <c r="D24" s="109">
        <v>0</v>
      </c>
      <c r="E24" s="84"/>
      <c r="F24" s="45">
        <f t="shared" si="0"/>
        <v>0</v>
      </c>
    </row>
    <row r="25" spans="1:6" ht="18.600000000000001" customHeight="1">
      <c r="A25" s="23" t="s">
        <v>40</v>
      </c>
      <c r="B25" s="112">
        <f>'Temas nas políticas gerais'!B24</f>
        <v>0</v>
      </c>
      <c r="C25" s="112">
        <f>'Temas nas políticas setoriais'!B24</f>
        <v>0</v>
      </c>
      <c r="D25" s="109">
        <v>0</v>
      </c>
      <c r="E25" s="84">
        <v>0.04</v>
      </c>
      <c r="F25" s="45">
        <f t="shared" si="0"/>
        <v>0</v>
      </c>
    </row>
    <row r="26" spans="1:6" ht="108.6" hidden="1">
      <c r="A26" s="60"/>
      <c r="B26" s="112" t="str">
        <f>'Temas nas políticas gerais'!B25</f>
        <v xml:space="preserve">PRSAC e Relatório de Sustentabilidade indisponíveis no site. </v>
      </c>
      <c r="C26" s="112" t="str">
        <f>'Temas nas políticas setoriais'!B25</f>
        <v>Não foram encontradas políticas setoriais e o tema não foi mencionado em políticas temáticas ou outros documentos disponibilizados no site.</v>
      </c>
      <c r="D26" s="109">
        <v>0</v>
      </c>
      <c r="E26" s="84"/>
      <c r="F26" s="45">
        <f t="shared" si="0"/>
        <v>0</v>
      </c>
    </row>
    <row r="27" spans="1:6">
      <c r="A27" s="60" t="s">
        <v>41</v>
      </c>
      <c r="B27" s="112">
        <f>'Temas nas políticas gerais'!B26</f>
        <v>0</v>
      </c>
      <c r="C27" s="112">
        <f>'Temas nas políticas setoriais'!B26</f>
        <v>0</v>
      </c>
      <c r="D27" s="109">
        <v>0</v>
      </c>
      <c r="E27" s="84">
        <v>0.02</v>
      </c>
      <c r="F27" s="45">
        <f t="shared" si="0"/>
        <v>0</v>
      </c>
    </row>
    <row r="28" spans="1:6" ht="108.6" hidden="1">
      <c r="A28" s="60"/>
      <c r="B28" s="112" t="str">
        <f>'Temas nas políticas gerais'!B27</f>
        <v xml:space="preserve">PRSAC e Relatório de Sustentabilidade indisponíveis no site. </v>
      </c>
      <c r="C28" s="112" t="str">
        <f>'Temas nas políticas setoriais'!B27</f>
        <v>Não foram encontradas políticas setoriais e o tema não foi mencionado em políticas temáticas ou outros documentos disponibilizados no site.</v>
      </c>
      <c r="D28" s="109">
        <v>0</v>
      </c>
      <c r="E28" s="84"/>
      <c r="F28" s="45">
        <f t="shared" si="0"/>
        <v>0</v>
      </c>
    </row>
    <row r="29" spans="1:6">
      <c r="A29" s="60" t="s">
        <v>42</v>
      </c>
      <c r="B29" s="112">
        <f>'Temas nas políticas gerais'!B28</f>
        <v>0</v>
      </c>
      <c r="C29" s="112">
        <f>'Temas nas políticas setoriais'!B28</f>
        <v>0</v>
      </c>
      <c r="D29" s="109">
        <v>0</v>
      </c>
      <c r="E29" s="84">
        <v>0.04</v>
      </c>
      <c r="F29" s="45">
        <f t="shared" si="0"/>
        <v>0</v>
      </c>
    </row>
    <row r="30" spans="1:6" ht="108.6" hidden="1">
      <c r="A30" s="60"/>
      <c r="B30" s="112" t="str">
        <f>'Temas nas políticas gerais'!B29</f>
        <v xml:space="preserve">PRSAC e Relatório de Sustentabilidade indisponíveis no site. </v>
      </c>
      <c r="C30" s="112" t="str">
        <f>'Temas nas políticas setoriais'!B29</f>
        <v>Não foram encontradas políticas setoriais e o tema não foi mencionado em políticas temáticas ou outros documentos disponibilizados no site.</v>
      </c>
      <c r="D30" s="109">
        <v>0</v>
      </c>
      <c r="E30" s="84"/>
      <c r="F30" s="45">
        <f t="shared" si="0"/>
        <v>0</v>
      </c>
    </row>
    <row r="31" spans="1:6">
      <c r="A31" s="60" t="s">
        <v>43</v>
      </c>
      <c r="B31" s="112">
        <f>'Temas nas políticas gerais'!B30</f>
        <v>0</v>
      </c>
      <c r="C31" s="112">
        <f>'Temas nas políticas setoriais'!B30</f>
        <v>0</v>
      </c>
      <c r="D31" s="109">
        <v>0</v>
      </c>
      <c r="E31" s="84">
        <v>0.03</v>
      </c>
      <c r="F31" s="45">
        <f t="shared" si="0"/>
        <v>0</v>
      </c>
    </row>
    <row r="32" spans="1:6" ht="108.6" hidden="1">
      <c r="A32" s="60"/>
      <c r="B32" s="112" t="str">
        <f>'Temas nas políticas gerais'!B31</f>
        <v xml:space="preserve">PRSAC e Relatório de Sustentabilidade indisponíveis no site. </v>
      </c>
      <c r="C32" s="112" t="str">
        <f>'Temas nas políticas setoriais'!B31</f>
        <v>Não foram encontradas políticas setoriais e o tema não foi mencionado em políticas temáticas ou outros documentos disponibilizados no site.</v>
      </c>
      <c r="D32" s="109">
        <v>0</v>
      </c>
      <c r="E32" s="84"/>
      <c r="F32" s="45">
        <f t="shared" si="0"/>
        <v>0</v>
      </c>
    </row>
    <row r="33" spans="1:6">
      <c r="A33" s="60" t="s">
        <v>44</v>
      </c>
      <c r="B33" s="112">
        <f>'Temas nas políticas gerais'!B32</f>
        <v>0</v>
      </c>
      <c r="C33" s="112">
        <f>'Temas nas políticas setoriais'!B32</f>
        <v>0</v>
      </c>
      <c r="D33" s="109">
        <v>0</v>
      </c>
      <c r="E33" s="84">
        <v>0.04</v>
      </c>
      <c r="F33" s="45">
        <f t="shared" si="0"/>
        <v>0</v>
      </c>
    </row>
    <row r="34" spans="1:6" ht="108.6" hidden="1">
      <c r="A34" s="60"/>
      <c r="B34" s="112" t="str">
        <f>'Temas nas políticas gerais'!B33</f>
        <v xml:space="preserve">PRSAC e Relatório de Sustentabilidade indisponíveis no site. </v>
      </c>
      <c r="C34" s="112" t="str">
        <f>'Temas nas políticas setoriais'!B33</f>
        <v>Não foram encontradas políticas setoriais e o tema não foi mencionado em políticas temáticas ou outros documentos disponibilizados no site.</v>
      </c>
      <c r="D34" s="109">
        <v>0</v>
      </c>
      <c r="E34" s="84"/>
      <c r="F34" s="45">
        <f t="shared" si="0"/>
        <v>0</v>
      </c>
    </row>
    <row r="35" spans="1:6">
      <c r="A35" s="60" t="s">
        <v>45</v>
      </c>
      <c r="B35" s="112">
        <f>'Temas nas políticas gerais'!B34</f>
        <v>0</v>
      </c>
      <c r="C35" s="112">
        <f>'Temas nas políticas setoriais'!B34</f>
        <v>0</v>
      </c>
      <c r="D35" s="109">
        <v>0</v>
      </c>
      <c r="E35" s="84">
        <v>0.04</v>
      </c>
      <c r="F35" s="45">
        <f t="shared" si="0"/>
        <v>0</v>
      </c>
    </row>
    <row r="36" spans="1:6" ht="108.6" hidden="1">
      <c r="A36" s="60"/>
      <c r="B36" s="112" t="str">
        <f>'Temas nas políticas gerais'!B35</f>
        <v xml:space="preserve">PRSAC e Relatório de Sustentabilidade indisponíveis no site. </v>
      </c>
      <c r="C36" s="112" t="str">
        <f>'Temas nas políticas setoriais'!B35</f>
        <v>Não foram encontradas políticas setoriais e o tema não foi mencionado em políticas temáticas ou outros documentos disponibilizados no site.</v>
      </c>
      <c r="D36" s="109">
        <v>0</v>
      </c>
      <c r="E36" s="84"/>
      <c r="F36" s="45">
        <f t="shared" si="0"/>
        <v>0</v>
      </c>
    </row>
    <row r="37" spans="1:6">
      <c r="A37" s="60" t="s">
        <v>46</v>
      </c>
      <c r="B37" s="112">
        <f>'Temas nas políticas gerais'!B36</f>
        <v>0</v>
      </c>
      <c r="C37" s="112">
        <f>'Temas nas políticas setoriais'!B36</f>
        <v>0</v>
      </c>
      <c r="D37" s="109">
        <v>0</v>
      </c>
      <c r="E37" s="84">
        <v>0.04</v>
      </c>
      <c r="F37" s="45">
        <f t="shared" si="0"/>
        <v>0</v>
      </c>
    </row>
    <row r="38" spans="1:6" ht="108.6" hidden="1">
      <c r="A38" s="60"/>
      <c r="B38" s="112" t="str">
        <f>'Temas nas políticas gerais'!B37</f>
        <v xml:space="preserve">PRSAC e Relatório de Sustentabilidade indisponíveis no site. </v>
      </c>
      <c r="C38" s="112" t="str">
        <f>'Temas nas políticas setoriais'!B37</f>
        <v>Não foram encontradas políticas setoriais e o tema não foi mencionado em políticas temáticas ou outros documentos disponibilizados no site.</v>
      </c>
      <c r="D38" s="109">
        <v>0</v>
      </c>
      <c r="E38" s="84"/>
      <c r="F38" s="45">
        <f t="shared" si="0"/>
        <v>0</v>
      </c>
    </row>
    <row r="39" spans="1:6">
      <c r="A39" s="60" t="s">
        <v>47</v>
      </c>
      <c r="B39" s="112">
        <f>'Temas nas políticas gerais'!B38</f>
        <v>0</v>
      </c>
      <c r="C39" s="112">
        <f>'Temas nas políticas setoriais'!B38</f>
        <v>0</v>
      </c>
      <c r="D39" s="109">
        <v>0</v>
      </c>
      <c r="E39" s="84">
        <v>0.04</v>
      </c>
      <c r="F39" s="45">
        <f t="shared" si="0"/>
        <v>0</v>
      </c>
    </row>
    <row r="40" spans="1:6" ht="108.6" hidden="1">
      <c r="A40" s="60"/>
      <c r="B40" s="112" t="str">
        <f>'Temas nas políticas gerais'!B39</f>
        <v xml:space="preserve">PRSAC e Relatório de Sustentabilidade indisponíveis no site. </v>
      </c>
      <c r="C40" s="112" t="str">
        <f>'Temas nas políticas setoriais'!B39</f>
        <v>Não foram encontradas políticas setoriais e o tema não foi mencionado em políticas temáticas ou outros documentos disponibilizados no site.</v>
      </c>
      <c r="D40" s="109">
        <v>0</v>
      </c>
      <c r="E40" s="84"/>
      <c r="F40" s="45">
        <f t="shared" si="0"/>
        <v>0</v>
      </c>
    </row>
    <row r="41" spans="1:6" ht="18.95" customHeight="1">
      <c r="A41" s="23" t="s">
        <v>48</v>
      </c>
      <c r="B41" s="112">
        <f>'Temas nas políticas gerais'!B40</f>
        <v>0</v>
      </c>
      <c r="C41" s="112">
        <f>'Temas nas políticas setoriais'!B40</f>
        <v>0</v>
      </c>
      <c r="D41" s="109">
        <v>0</v>
      </c>
      <c r="E41" s="84">
        <v>0.02</v>
      </c>
      <c r="F41" s="45">
        <f t="shared" si="0"/>
        <v>0</v>
      </c>
    </row>
    <row r="42" spans="1:6" ht="108.6" hidden="1">
      <c r="A42" s="60"/>
      <c r="B42" s="112" t="str">
        <f>'Temas nas políticas gerais'!B41</f>
        <v xml:space="preserve">PRSAC e Relatório de Sustentabilidade indisponíveis no site. </v>
      </c>
      <c r="C42" s="112" t="str">
        <f>'Temas nas políticas setoriais'!B41</f>
        <v>Não foram encontradas políticas setoriais e o tema não foi mencionado em políticas temáticas ou outros documentos disponibilizados no site.</v>
      </c>
      <c r="D42" s="109">
        <v>0</v>
      </c>
      <c r="E42" s="84"/>
      <c r="F42" s="45">
        <f t="shared" si="0"/>
        <v>0</v>
      </c>
    </row>
    <row r="43" spans="1:6">
      <c r="A43" s="60" t="s">
        <v>49</v>
      </c>
      <c r="B43" s="112">
        <f>'Temas nas políticas gerais'!B42</f>
        <v>0</v>
      </c>
      <c r="C43" s="112">
        <f>'Temas nas políticas setoriais'!B42</f>
        <v>0</v>
      </c>
      <c r="D43" s="109">
        <v>0</v>
      </c>
      <c r="E43" s="84">
        <v>0.04</v>
      </c>
      <c r="F43" s="45">
        <f t="shared" si="0"/>
        <v>0</v>
      </c>
    </row>
    <row r="44" spans="1:6" ht="108.6" hidden="1">
      <c r="A44" s="60"/>
      <c r="B44" s="112" t="str">
        <f>'Temas nas políticas gerais'!B43</f>
        <v xml:space="preserve">PRSAC e Relatório de Sustentabilidade indisponíveis no site. </v>
      </c>
      <c r="C44" s="112" t="str">
        <f>'Temas nas políticas setoriais'!B43</f>
        <v>Não foram encontradas políticas setoriais e o tema não foi mencionado em políticas temáticas ou outros documentos disponibilizados no site.</v>
      </c>
      <c r="D44" s="109">
        <v>0</v>
      </c>
      <c r="E44" s="84"/>
      <c r="F44" s="45">
        <f t="shared" si="0"/>
        <v>0</v>
      </c>
    </row>
    <row r="45" spans="1:6">
      <c r="A45" s="60" t="s">
        <v>50</v>
      </c>
      <c r="B45" s="112">
        <f>'Temas nas políticas gerais'!B44</f>
        <v>0</v>
      </c>
      <c r="C45" s="112">
        <f>'Temas nas políticas setoriais'!B44</f>
        <v>0</v>
      </c>
      <c r="D45" s="109">
        <v>0</v>
      </c>
      <c r="E45" s="84">
        <v>0.03</v>
      </c>
      <c r="F45" s="45">
        <f t="shared" si="0"/>
        <v>0</v>
      </c>
    </row>
    <row r="46" spans="1:6" ht="108.6" hidden="1">
      <c r="A46" s="60"/>
      <c r="B46" s="112" t="str">
        <f>'Temas nas políticas gerais'!B45</f>
        <v xml:space="preserve">PRSAC e Relatório de Sustentabilidade indisponíveis no site. </v>
      </c>
      <c r="C46" s="112" t="str">
        <f>'Temas nas políticas setoriais'!B45</f>
        <v>Não foram encontradas políticas setoriais e o tema não foi mencionado em políticas temáticas ou outros documentos disponibilizados no site.</v>
      </c>
      <c r="D46" s="109">
        <v>0</v>
      </c>
      <c r="E46" s="84"/>
      <c r="F46" s="45">
        <f t="shared" si="0"/>
        <v>0</v>
      </c>
    </row>
    <row r="47" spans="1:6">
      <c r="A47" s="60" t="s">
        <v>51</v>
      </c>
      <c r="B47" s="112">
        <f>'Temas nas políticas gerais'!B46</f>
        <v>0</v>
      </c>
      <c r="C47" s="112">
        <f>'Temas nas políticas setoriais'!B46</f>
        <v>0</v>
      </c>
      <c r="D47" s="109">
        <v>0</v>
      </c>
      <c r="E47" s="84">
        <v>0.02</v>
      </c>
      <c r="F47" s="45">
        <f t="shared" si="0"/>
        <v>0</v>
      </c>
    </row>
    <row r="48" spans="1:6" ht="108.6" hidden="1">
      <c r="A48" s="60"/>
      <c r="B48" s="112" t="str">
        <f>'Temas nas políticas gerais'!B47</f>
        <v xml:space="preserve">PRSAC e Relatório de Sustentabilidade indisponíveis no site. </v>
      </c>
      <c r="C48" s="112" t="str">
        <f>'Temas nas políticas setoriais'!B47</f>
        <v>Não foram encontradas políticas setoriais e o tema não foi mencionado em políticas temáticas ou outros documentos disponibilizados no site.</v>
      </c>
      <c r="D48" s="109">
        <v>0</v>
      </c>
      <c r="E48" s="84"/>
      <c r="F48" s="45">
        <f t="shared" si="0"/>
        <v>0</v>
      </c>
    </row>
    <row r="49" spans="1:6">
      <c r="A49" s="60" t="s">
        <v>52</v>
      </c>
      <c r="B49" s="112">
        <f>'Temas nas políticas gerais'!B48</f>
        <v>0</v>
      </c>
      <c r="C49" s="112">
        <f>'Temas nas políticas setoriais'!B48</f>
        <v>0</v>
      </c>
      <c r="D49" s="109">
        <v>0</v>
      </c>
      <c r="E49" s="84">
        <v>0.03</v>
      </c>
      <c r="F49" s="45">
        <f t="shared" si="0"/>
        <v>0</v>
      </c>
    </row>
    <row r="50" spans="1:6" ht="108.6" hidden="1">
      <c r="A50" s="60"/>
      <c r="B50" s="112" t="str">
        <f>'Temas nas políticas gerais'!B49</f>
        <v xml:space="preserve">PRSAC e Relatório de Sustentabilidade indisponíveis no site. </v>
      </c>
      <c r="C50" s="112" t="str">
        <f>'Temas nas políticas setoriais'!B49</f>
        <v>Não foram encontradas políticas setoriais e o tema não foi mencionado em políticas temáticas ou outros documentos disponibilizados no site.</v>
      </c>
      <c r="D50" s="109">
        <v>0</v>
      </c>
      <c r="E50" s="84"/>
      <c r="F50" s="45">
        <f t="shared" si="0"/>
        <v>0</v>
      </c>
    </row>
    <row r="51" spans="1:6">
      <c r="A51" s="60" t="s">
        <v>53</v>
      </c>
      <c r="B51" s="112">
        <f>'Temas nas políticas gerais'!B50</f>
        <v>0</v>
      </c>
      <c r="C51" s="112">
        <f>'Temas nas políticas setoriais'!B50</f>
        <v>0</v>
      </c>
      <c r="D51" s="109">
        <v>0</v>
      </c>
      <c r="E51" s="84">
        <v>0.03</v>
      </c>
      <c r="F51" s="45">
        <f t="shared" si="0"/>
        <v>0</v>
      </c>
    </row>
    <row r="52" spans="1:6" ht="108.6" hidden="1">
      <c r="A52" s="60"/>
      <c r="B52" s="112" t="str">
        <f>'Temas nas políticas gerais'!B51</f>
        <v xml:space="preserve">PRSAC e Relatório de Sustentabilidade indisponíveis no site. </v>
      </c>
      <c r="C52" s="112" t="str">
        <f>'Temas nas políticas setoriais'!B51</f>
        <v>Não foram encontradas políticas setoriais e o tema não foi mencionado em políticas temáticas ou outros documentos disponibilizados no site.</v>
      </c>
      <c r="D52" s="109">
        <v>0</v>
      </c>
      <c r="E52" s="84"/>
      <c r="F52" s="45">
        <f t="shared" si="0"/>
        <v>0</v>
      </c>
    </row>
    <row r="53" spans="1:6">
      <c r="A53" s="60" t="s">
        <v>54</v>
      </c>
      <c r="B53" s="112">
        <f>'Temas nas políticas gerais'!B52</f>
        <v>0</v>
      </c>
      <c r="C53" s="112">
        <f>'Temas nas políticas setoriais'!B52</f>
        <v>0</v>
      </c>
      <c r="D53" s="109">
        <v>0</v>
      </c>
      <c r="E53" s="84">
        <v>0.02</v>
      </c>
      <c r="F53" s="45">
        <f t="shared" si="0"/>
        <v>0</v>
      </c>
    </row>
    <row r="54" spans="1:6" ht="108.6" hidden="1">
      <c r="A54" s="60"/>
      <c r="B54" s="112" t="str">
        <f>'Temas nas políticas gerais'!B53</f>
        <v xml:space="preserve">PRSAC e Relatório de Sustentabilidade indisponíveis no site. </v>
      </c>
      <c r="C54" s="112" t="str">
        <f>'Temas nas políticas setoriais'!B53</f>
        <v>Não foram encontradas políticas setoriais e o tema não foi mencionado em políticas temáticas ou outros documentos disponibilizados no site.</v>
      </c>
      <c r="D54" s="109">
        <v>0</v>
      </c>
      <c r="E54" s="84"/>
      <c r="F54" s="45">
        <f t="shared" si="0"/>
        <v>0</v>
      </c>
    </row>
    <row r="55" spans="1:6">
      <c r="A55" s="60" t="s">
        <v>55</v>
      </c>
      <c r="B55" s="112">
        <f>'Temas nas políticas gerais'!B54</f>
        <v>0</v>
      </c>
      <c r="C55" s="112">
        <f>'Temas nas políticas setoriais'!B54</f>
        <v>0</v>
      </c>
      <c r="D55" s="109">
        <v>0</v>
      </c>
      <c r="E55" s="84">
        <v>0.02</v>
      </c>
      <c r="F55" s="45">
        <f t="shared" si="0"/>
        <v>0</v>
      </c>
    </row>
    <row r="56" spans="1:6" ht="108.6" hidden="1">
      <c r="A56" s="60"/>
      <c r="B56" s="112" t="str">
        <f>'Temas nas políticas gerais'!B55</f>
        <v xml:space="preserve">PRSAC e Relatório de Sustentabilidade indisponíveis no site. </v>
      </c>
      <c r="C56" s="112" t="str">
        <f>'Temas nas políticas setoriais'!B55</f>
        <v>Não foram encontradas políticas setoriais e o tema não foi mencionado em políticas temáticas ou outros documentos disponibilizados no site.</v>
      </c>
      <c r="D56" s="109">
        <v>0</v>
      </c>
      <c r="E56" s="84"/>
      <c r="F56" s="45">
        <f t="shared" si="0"/>
        <v>0</v>
      </c>
    </row>
    <row r="57" spans="1:6">
      <c r="A57" s="60" t="s">
        <v>56</v>
      </c>
      <c r="B57" s="112">
        <f>'Temas nas políticas gerais'!B56</f>
        <v>0</v>
      </c>
      <c r="C57" s="112">
        <f>'Temas nas políticas setoriais'!B56</f>
        <v>0</v>
      </c>
      <c r="D57" s="109">
        <v>0</v>
      </c>
      <c r="E57" s="84">
        <v>0.02</v>
      </c>
      <c r="F57" s="45">
        <f t="shared" si="0"/>
        <v>0</v>
      </c>
    </row>
    <row r="58" spans="1:6" ht="108.6" hidden="1">
      <c r="A58" s="60"/>
      <c r="B58" s="112" t="str">
        <f>'Temas nas políticas gerais'!B57</f>
        <v xml:space="preserve">PRSAC e Relatório de Sustentabilidade indisponíveis no site. </v>
      </c>
      <c r="C58" s="112" t="str">
        <f>'Temas nas políticas setoriais'!B57</f>
        <v>Não foram encontradas políticas setoriais e o tema não foi mencionado em políticas temáticas ou outros documentos disponibilizados no site.</v>
      </c>
      <c r="D58" s="109">
        <v>0</v>
      </c>
      <c r="E58" s="84"/>
      <c r="F58" s="45">
        <f t="shared" si="0"/>
        <v>0</v>
      </c>
    </row>
    <row r="59" spans="1:6" ht="18.95" customHeight="1">
      <c r="A59" s="60" t="s">
        <v>57</v>
      </c>
      <c r="B59" s="112">
        <f>'Temas nas políticas gerais'!B58</f>
        <v>0</v>
      </c>
      <c r="C59" s="112">
        <f>'Temas nas políticas setoriais'!B58</f>
        <v>0</v>
      </c>
      <c r="D59" s="109">
        <v>0</v>
      </c>
      <c r="E59" s="84">
        <v>0.02</v>
      </c>
      <c r="F59" s="45">
        <f t="shared" si="0"/>
        <v>0</v>
      </c>
    </row>
    <row r="60" spans="1:6" ht="18.95" hidden="1" customHeight="1">
      <c r="A60" s="60"/>
      <c r="B60" s="112" t="str">
        <f>'Temas nas políticas gerais'!B59</f>
        <v xml:space="preserve">PRSAC e Relatório de Sustentabilidade indisponíveis no site. </v>
      </c>
      <c r="C60" s="112" t="str">
        <f>'Temas nas políticas setoriais'!B59</f>
        <v>Não foram encontradas políticas setoriais e o tema não foi mencionado em políticas temáticas ou outros documentos disponibilizados no site.</v>
      </c>
      <c r="D60" s="109">
        <v>0</v>
      </c>
      <c r="E60" s="84"/>
      <c r="F60" s="45">
        <f t="shared" si="0"/>
        <v>0</v>
      </c>
    </row>
    <row r="61" spans="1:6" ht="18.95" customHeight="1">
      <c r="A61" s="60" t="s">
        <v>58</v>
      </c>
      <c r="B61" s="112">
        <f>'Temas nas políticas gerais'!B60</f>
        <v>0</v>
      </c>
      <c r="C61" s="112">
        <f>'Temas nas políticas setoriais'!B60</f>
        <v>0</v>
      </c>
      <c r="D61" s="109">
        <v>0</v>
      </c>
      <c r="E61" s="85">
        <v>0.03</v>
      </c>
      <c r="F61" s="45">
        <f t="shared" si="0"/>
        <v>0</v>
      </c>
    </row>
    <row r="62" spans="1:6" ht="17.25" hidden="1" customHeight="1">
      <c r="A62" s="21"/>
      <c r="B62" s="112" t="str">
        <f>'Temas nas políticas gerais'!B61</f>
        <v xml:space="preserve">PRSAC e Relatório de Sustentabilidade indisponíveis no site. </v>
      </c>
      <c r="C62" s="24" t="str">
        <f>'Temas nas políticas setoriais'!B61</f>
        <v>Não foram encontradas políticas setoriais e o tema não foi mencionado em políticas temáticas ou outros documentos disponibilizados no site.</v>
      </c>
      <c r="D62" s="109">
        <v>0</v>
      </c>
      <c r="E62" s="70"/>
      <c r="F62" s="45">
        <f t="shared" ref="F62" si="1">SUMPRODUCT(B62:D62,$B$2:$D$2)</f>
        <v>0</v>
      </c>
    </row>
    <row r="63" spans="1:6" ht="17.25" customHeight="1">
      <c r="A63" s="71" t="s">
        <v>59</v>
      </c>
      <c r="B63" s="108">
        <f>SUMPRODUCT(B3:B61,$E$3:$E$61)</f>
        <v>0</v>
      </c>
      <c r="C63" s="108">
        <f t="shared" ref="C63:D63" si="2">SUMPRODUCT(C3:C61,$E$3:$E$61)</f>
        <v>0</v>
      </c>
      <c r="D63" s="108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6" ht="15.6" customHeight="1">
      <c r="A65" s="139" t="s">
        <v>16</v>
      </c>
      <c r="B65" s="170">
        <f>SUM(F3:F61)</f>
        <v>0</v>
      </c>
      <c r="C65" s="79"/>
      <c r="D65" s="79"/>
      <c r="E65" s="79"/>
      <c r="F65" s="1"/>
    </row>
    <row r="66" spans="1:6" ht="15.6" customHeight="1">
      <c r="A66" s="140" t="s">
        <v>60</v>
      </c>
      <c r="B66" s="170"/>
      <c r="C66" s="79"/>
      <c r="D66" s="79"/>
      <c r="E66" s="79"/>
      <c r="F66" s="1"/>
    </row>
    <row r="67" spans="1:6">
      <c r="A67" s="137"/>
      <c r="B67" s="138"/>
      <c r="C67" s="137"/>
      <c r="D67" s="137"/>
      <c r="E67" s="137"/>
      <c r="F67" s="137"/>
    </row>
    <row r="68" spans="1:6">
      <c r="A68" s="137"/>
      <c r="B68" s="138"/>
      <c r="C68" s="137"/>
      <c r="D68" s="137"/>
      <c r="E68" s="137"/>
      <c r="F68" s="137"/>
    </row>
    <row r="69" spans="1:6">
      <c r="A69" s="137"/>
      <c r="B69" s="138"/>
      <c r="C69" s="137"/>
      <c r="D69" s="137"/>
      <c r="E69" s="137"/>
      <c r="F69" s="137"/>
    </row>
    <row r="70" spans="1:6">
      <c r="A70" s="137"/>
      <c r="B70" s="138"/>
      <c r="C70" s="137"/>
      <c r="D70" s="137"/>
      <c r="E70" s="137"/>
      <c r="F70" s="137"/>
    </row>
    <row r="71" spans="1:6">
      <c r="A71" s="137"/>
      <c r="B71" s="138"/>
      <c r="C71" s="137"/>
      <c r="D71" s="137"/>
      <c r="E71" s="137"/>
      <c r="F71" s="137"/>
    </row>
    <row r="72" spans="1:6">
      <c r="A72" s="137"/>
      <c r="B72" s="138"/>
      <c r="C72" s="137"/>
      <c r="D72" s="137"/>
      <c r="E72" s="137"/>
      <c r="F72" s="137"/>
    </row>
    <row r="73" spans="1:6">
      <c r="A73" s="137"/>
      <c r="B73" s="138"/>
      <c r="C73" s="137"/>
      <c r="D73" s="137"/>
      <c r="E73" s="137"/>
      <c r="F73" s="137"/>
    </row>
    <row r="74" spans="1:6">
      <c r="A74" s="137"/>
      <c r="B74" s="138"/>
      <c r="C74" s="137"/>
      <c r="D74" s="137"/>
      <c r="E74" s="137"/>
      <c r="F74" s="137"/>
    </row>
    <row r="75" spans="1:6">
      <c r="A75" s="137"/>
      <c r="B75" s="138"/>
      <c r="C75" s="137"/>
      <c r="D75" s="137"/>
      <c r="E75" s="137"/>
      <c r="F75" s="137"/>
    </row>
    <row r="76" spans="1:6">
      <c r="A76" s="137"/>
      <c r="B76" s="138"/>
      <c r="C76" s="137"/>
      <c r="D76" s="137"/>
      <c r="E76" s="137"/>
      <c r="F76" s="137"/>
    </row>
    <row r="77" spans="1:6">
      <c r="A77" s="137"/>
      <c r="B77" s="138"/>
      <c r="C77" s="137"/>
      <c r="D77" s="137"/>
      <c r="E77" s="137"/>
    </row>
    <row r="78" spans="1:6">
      <c r="A78" s="137"/>
      <c r="B78" s="138"/>
      <c r="C78" s="137"/>
      <c r="D78" s="137"/>
      <c r="E78" s="137"/>
    </row>
  </sheetData>
  <sheetProtection algorithmName="SHA-512" hashValue="DBaafYOd2Jeo0fwAVj3Cpbma8gSk+USXVfGz23kVkhvds6AUm1tWD7GpSpepcGBEJErrOHWjsldvcLZ/QS+wFw==" saltValue="WF+TwH/U7nxX3yVFdkHqrg==" spinCount="100000" sheet="1" objects="1" scenarios="1"/>
  <mergeCells count="1">
    <mergeCell ref="B65:B66"/>
  </mergeCells>
  <conditionalFormatting sqref="B65:B66">
    <cfRule type="colorScale" priority="1">
      <colorScale>
        <cfvo type="num" val="0"/>
        <cfvo type="num" val="30"/>
        <color rgb="FFFFCCCC"/>
        <color theme="9" tint="0.79998168889431442"/>
      </colorScale>
    </cfRule>
    <cfRule type="colorScale" priority="7">
      <colorScale>
        <cfvo type="num" val="0"/>
        <cfvo type="num" val="30"/>
        <color rgb="FFFFCCCC"/>
        <color theme="9" tint="0.79998168889431442"/>
      </colorScale>
    </cfRule>
  </conditionalFormatting>
  <conditionalFormatting sqref="B3:B62">
    <cfRule type="colorScale" priority="3">
      <colorScale>
        <cfvo type="num" val="0"/>
        <cfvo type="num" val="3"/>
        <color rgb="FFFFCCCC"/>
        <color theme="9" tint="0.79998168889431442"/>
      </colorScale>
    </cfRule>
  </conditionalFormatting>
  <conditionalFormatting sqref="C3:C61">
    <cfRule type="colorScale" priority="4">
      <colorScale>
        <cfvo type="num" val="0"/>
        <cfvo type="num" val="7"/>
        <color rgb="FFFFCCCC"/>
        <color theme="9" tint="0.79998168889431442"/>
      </colorScale>
    </cfRule>
  </conditionalFormatting>
  <conditionalFormatting sqref="D3:D62">
    <cfRule type="colorScale" priority="2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72"/>
  <sheetViews>
    <sheetView zoomScale="70" zoomScaleNormal="70" workbookViewId="0">
      <pane xSplit="1" ySplit="1" topLeftCell="B2" activePane="bottomRight" state="frozen"/>
      <selection pane="bottomRight" activeCell="A2" sqref="A2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2" customWidth="1"/>
    <col min="2" max="2" width="64.625" style="133" customWidth="1"/>
    <col min="3" max="4" width="16.625" style="132" customWidth="1"/>
    <col min="5" max="5" width="12.375" customWidth="1"/>
  </cols>
  <sheetData>
    <row r="1" spans="1:4">
      <c r="A1" s="51" t="s">
        <v>22</v>
      </c>
      <c r="B1" s="51" t="s">
        <v>61</v>
      </c>
      <c r="C1" s="51" t="s">
        <v>26</v>
      </c>
      <c r="D1" s="51" t="s">
        <v>62</v>
      </c>
    </row>
    <row r="2" spans="1:4">
      <c r="A2" s="31" t="s">
        <v>29</v>
      </c>
      <c r="B2" s="122">
        <v>0</v>
      </c>
      <c r="C2" s="84">
        <f>'Temas políticas -bases de dados'!E3</f>
        <v>0.05</v>
      </c>
      <c r="D2" s="45">
        <f>B2*C2</f>
        <v>0</v>
      </c>
    </row>
    <row r="3" spans="1:4">
      <c r="A3" s="31"/>
      <c r="B3" s="122" t="s">
        <v>63</v>
      </c>
      <c r="C3" s="84"/>
      <c r="D3" s="45"/>
    </row>
    <row r="4" spans="1:4">
      <c r="A4" s="31" t="s">
        <v>30</v>
      </c>
      <c r="B4" s="122">
        <v>0</v>
      </c>
      <c r="C4" s="84">
        <f>'Temas políticas -bases de dados'!E5</f>
        <v>0.05</v>
      </c>
      <c r="D4" s="45">
        <f>B4*C4</f>
        <v>0</v>
      </c>
    </row>
    <row r="5" spans="1:4">
      <c r="A5" s="31"/>
      <c r="B5" s="122" t="s">
        <v>63</v>
      </c>
      <c r="C5" s="84"/>
      <c r="D5" s="45"/>
    </row>
    <row r="6" spans="1:4">
      <c r="A6" s="31" t="s">
        <v>31</v>
      </c>
      <c r="B6" s="122">
        <v>0</v>
      </c>
      <c r="C6" s="84">
        <f>'Temas políticas -bases de dados'!E7</f>
        <v>0.04</v>
      </c>
      <c r="D6" s="45">
        <f>B6*C6</f>
        <v>0</v>
      </c>
    </row>
    <row r="7" spans="1:4">
      <c r="A7" s="31"/>
      <c r="B7" s="122" t="s">
        <v>63</v>
      </c>
      <c r="C7" s="84"/>
      <c r="D7" s="45"/>
    </row>
    <row r="8" spans="1:4">
      <c r="A8" s="31" t="s">
        <v>32</v>
      </c>
      <c r="B8" s="122">
        <v>0</v>
      </c>
      <c r="C8" s="84">
        <f>'Temas políticas -bases de dados'!E9</f>
        <v>0.04</v>
      </c>
      <c r="D8" s="45">
        <f>B8*C8</f>
        <v>0</v>
      </c>
    </row>
    <row r="9" spans="1:4">
      <c r="A9" s="31"/>
      <c r="B9" s="122" t="s">
        <v>63</v>
      </c>
      <c r="C9" s="84"/>
      <c r="D9" s="45"/>
    </row>
    <row r="10" spans="1:4">
      <c r="A10" s="31" t="s">
        <v>33</v>
      </c>
      <c r="B10" s="122">
        <v>0</v>
      </c>
      <c r="C10" s="84">
        <f>'Temas políticas -bases de dados'!E11</f>
        <v>0.05</v>
      </c>
      <c r="D10" s="45">
        <f>B10*C10</f>
        <v>0</v>
      </c>
    </row>
    <row r="11" spans="1:4">
      <c r="A11" s="31"/>
      <c r="B11" s="122" t="s">
        <v>63</v>
      </c>
      <c r="C11" s="84"/>
      <c r="D11" s="45"/>
    </row>
    <row r="12" spans="1:4">
      <c r="A12" s="31" t="s">
        <v>64</v>
      </c>
      <c r="B12" s="122">
        <v>0</v>
      </c>
      <c r="C12" s="84">
        <f>'Temas políticas -bases de dados'!E13</f>
        <v>0.04</v>
      </c>
      <c r="D12" s="45">
        <f>B12*C12</f>
        <v>0</v>
      </c>
    </row>
    <row r="13" spans="1:4">
      <c r="A13" s="31"/>
      <c r="B13" s="122" t="s">
        <v>63</v>
      </c>
      <c r="C13" s="84"/>
      <c r="D13" s="45"/>
    </row>
    <row r="14" spans="1:4">
      <c r="A14" s="31" t="s">
        <v>35</v>
      </c>
      <c r="B14" s="122">
        <v>0</v>
      </c>
      <c r="C14" s="84">
        <f>'Temas políticas -bases de dados'!E15</f>
        <v>0.05</v>
      </c>
      <c r="D14" s="45">
        <f>B14*C14</f>
        <v>0</v>
      </c>
    </row>
    <row r="15" spans="1:4">
      <c r="A15" s="31"/>
      <c r="B15" s="122" t="s">
        <v>63</v>
      </c>
      <c r="C15" s="84"/>
      <c r="D15" s="45"/>
    </row>
    <row r="16" spans="1:4">
      <c r="A16" s="31" t="s">
        <v>65</v>
      </c>
      <c r="B16" s="122">
        <v>0</v>
      </c>
      <c r="C16" s="84">
        <f>'Temas políticas -bases de dados'!E17</f>
        <v>0.03</v>
      </c>
      <c r="D16" s="45">
        <f>B16*C16</f>
        <v>0</v>
      </c>
    </row>
    <row r="17" spans="1:4">
      <c r="A17" s="31"/>
      <c r="B17" s="122" t="s">
        <v>63</v>
      </c>
      <c r="C17" s="84"/>
      <c r="D17" s="45"/>
    </row>
    <row r="18" spans="1:4">
      <c r="A18" s="31" t="s">
        <v>37</v>
      </c>
      <c r="B18" s="122">
        <v>0</v>
      </c>
      <c r="C18" s="84">
        <f>'Temas políticas -bases de dados'!E19</f>
        <v>0.03</v>
      </c>
      <c r="D18" s="45">
        <f>B18*C18</f>
        <v>0</v>
      </c>
    </row>
    <row r="19" spans="1:4">
      <c r="A19" s="31"/>
      <c r="B19" s="122" t="s">
        <v>63</v>
      </c>
      <c r="C19" s="84"/>
      <c r="D19" s="45"/>
    </row>
    <row r="20" spans="1:4">
      <c r="A20" s="31" t="s">
        <v>66</v>
      </c>
      <c r="B20" s="122">
        <v>0</v>
      </c>
      <c r="C20" s="84">
        <f>'Temas políticas -bases de dados'!E21</f>
        <v>0.02</v>
      </c>
      <c r="D20" s="45">
        <f>B20*C20</f>
        <v>0</v>
      </c>
    </row>
    <row r="21" spans="1:4">
      <c r="A21" s="31"/>
      <c r="B21" s="122" t="s">
        <v>63</v>
      </c>
      <c r="C21" s="84"/>
      <c r="D21" s="45"/>
    </row>
    <row r="22" spans="1:4">
      <c r="A22" s="31" t="s">
        <v>39</v>
      </c>
      <c r="B22" s="122">
        <v>0</v>
      </c>
      <c r="C22" s="84">
        <f>'Temas políticas -bases de dados'!E23</f>
        <v>0.03</v>
      </c>
      <c r="D22" s="45">
        <f>B22*C22</f>
        <v>0</v>
      </c>
    </row>
    <row r="23" spans="1:4">
      <c r="A23" s="31"/>
      <c r="B23" s="122" t="s">
        <v>63</v>
      </c>
      <c r="C23" s="84"/>
      <c r="D23" s="45"/>
    </row>
    <row r="24" spans="1:4">
      <c r="A24" s="52" t="s">
        <v>40</v>
      </c>
      <c r="B24" s="122">
        <v>0</v>
      </c>
      <c r="C24" s="84">
        <f>'Temas políticas -bases de dados'!E25</f>
        <v>0.04</v>
      </c>
      <c r="D24" s="45">
        <f>B24*C24</f>
        <v>0</v>
      </c>
    </row>
    <row r="25" spans="1:4">
      <c r="A25" s="31"/>
      <c r="B25" s="122" t="s">
        <v>63</v>
      </c>
      <c r="C25" s="84"/>
      <c r="D25" s="45"/>
    </row>
    <row r="26" spans="1:4">
      <c r="A26" s="31" t="s">
        <v>41</v>
      </c>
      <c r="B26" s="122">
        <v>0</v>
      </c>
      <c r="C26" s="84">
        <f>'Temas políticas -bases de dados'!E27</f>
        <v>0.02</v>
      </c>
      <c r="D26" s="45">
        <f>B26*C26</f>
        <v>0</v>
      </c>
    </row>
    <row r="27" spans="1:4">
      <c r="A27" s="31"/>
      <c r="B27" s="122" t="s">
        <v>63</v>
      </c>
      <c r="C27" s="84"/>
      <c r="D27" s="45"/>
    </row>
    <row r="28" spans="1:4">
      <c r="A28" s="31" t="s">
        <v>42</v>
      </c>
      <c r="B28" s="122">
        <v>0</v>
      </c>
      <c r="C28" s="84">
        <f>'Temas políticas -bases de dados'!E29</f>
        <v>0.04</v>
      </c>
      <c r="D28" s="45">
        <f>B28*C28</f>
        <v>0</v>
      </c>
    </row>
    <row r="29" spans="1:4">
      <c r="A29" s="31"/>
      <c r="B29" s="122" t="s">
        <v>63</v>
      </c>
      <c r="C29" s="84"/>
      <c r="D29" s="45"/>
    </row>
    <row r="30" spans="1:4">
      <c r="A30" s="31" t="s">
        <v>43</v>
      </c>
      <c r="B30" s="122">
        <v>0</v>
      </c>
      <c r="C30" s="84">
        <f>'Temas políticas -bases de dados'!E31</f>
        <v>0.03</v>
      </c>
      <c r="D30" s="45">
        <f>B30*C30</f>
        <v>0</v>
      </c>
    </row>
    <row r="31" spans="1:4">
      <c r="A31" s="31"/>
      <c r="B31" s="122" t="s">
        <v>63</v>
      </c>
      <c r="C31" s="84"/>
      <c r="D31" s="45"/>
    </row>
    <row r="32" spans="1:4">
      <c r="A32" s="31" t="s">
        <v>44</v>
      </c>
      <c r="B32" s="122">
        <v>0</v>
      </c>
      <c r="C32" s="84">
        <f>'Temas políticas -bases de dados'!E33</f>
        <v>0.04</v>
      </c>
      <c r="D32" s="45">
        <f>B32*C32</f>
        <v>0</v>
      </c>
    </row>
    <row r="33" spans="1:4">
      <c r="A33" s="31"/>
      <c r="B33" s="122" t="s">
        <v>63</v>
      </c>
      <c r="C33" s="84"/>
      <c r="D33" s="45"/>
    </row>
    <row r="34" spans="1:4">
      <c r="A34" s="31" t="s">
        <v>45</v>
      </c>
      <c r="B34" s="122">
        <v>0</v>
      </c>
      <c r="C34" s="84">
        <f>'Temas políticas -bases de dados'!E35</f>
        <v>0.04</v>
      </c>
      <c r="D34" s="45">
        <f>B34*C34</f>
        <v>0</v>
      </c>
    </row>
    <row r="35" spans="1:4">
      <c r="A35" s="31"/>
      <c r="B35" s="122" t="s">
        <v>63</v>
      </c>
      <c r="C35" s="84"/>
      <c r="D35" s="45"/>
    </row>
    <row r="36" spans="1:4">
      <c r="A36" s="31" t="s">
        <v>46</v>
      </c>
      <c r="B36" s="122">
        <v>0</v>
      </c>
      <c r="C36" s="84">
        <f>'Temas políticas -bases de dados'!E37</f>
        <v>0.04</v>
      </c>
      <c r="D36" s="45">
        <f>B36*C36</f>
        <v>0</v>
      </c>
    </row>
    <row r="37" spans="1:4">
      <c r="A37" s="31"/>
      <c r="B37" s="122" t="s">
        <v>63</v>
      </c>
      <c r="C37" s="84"/>
      <c r="D37" s="45"/>
    </row>
    <row r="38" spans="1:4">
      <c r="A38" s="31" t="s">
        <v>47</v>
      </c>
      <c r="B38" s="122">
        <v>0</v>
      </c>
      <c r="C38" s="84">
        <f>'Temas políticas -bases de dados'!E39</f>
        <v>0.04</v>
      </c>
      <c r="D38" s="45">
        <f>B38*C38</f>
        <v>0</v>
      </c>
    </row>
    <row r="39" spans="1:4">
      <c r="A39" s="31"/>
      <c r="B39" s="122" t="s">
        <v>63</v>
      </c>
      <c r="C39" s="84"/>
      <c r="D39" s="45"/>
    </row>
    <row r="40" spans="1:4" ht="30.95">
      <c r="A40" s="52" t="s">
        <v>48</v>
      </c>
      <c r="B40" s="122">
        <v>0</v>
      </c>
      <c r="C40" s="84">
        <f>'Temas políticas -bases de dados'!E41</f>
        <v>0.02</v>
      </c>
      <c r="D40" s="45">
        <f>B40*C40</f>
        <v>0</v>
      </c>
    </row>
    <row r="41" spans="1:4">
      <c r="A41" s="31"/>
      <c r="B41" s="122" t="s">
        <v>63</v>
      </c>
      <c r="C41" s="84"/>
      <c r="D41" s="45"/>
    </row>
    <row r="42" spans="1:4">
      <c r="A42" s="31" t="s">
        <v>49</v>
      </c>
      <c r="B42" s="122">
        <v>0</v>
      </c>
      <c r="C42" s="84">
        <f>'Temas políticas -bases de dados'!E43</f>
        <v>0.04</v>
      </c>
      <c r="D42" s="45">
        <f>B42*C42</f>
        <v>0</v>
      </c>
    </row>
    <row r="43" spans="1:4">
      <c r="A43" s="31"/>
      <c r="B43" s="122" t="s">
        <v>63</v>
      </c>
      <c r="C43" s="84"/>
      <c r="D43" s="45"/>
    </row>
    <row r="44" spans="1:4">
      <c r="A44" s="31" t="s">
        <v>50</v>
      </c>
      <c r="B44" s="122">
        <v>0</v>
      </c>
      <c r="C44" s="84">
        <f>'Temas políticas -bases de dados'!E45</f>
        <v>0.03</v>
      </c>
      <c r="D44" s="45">
        <f>B44*C44</f>
        <v>0</v>
      </c>
    </row>
    <row r="45" spans="1:4">
      <c r="A45" s="31"/>
      <c r="B45" s="122" t="s">
        <v>63</v>
      </c>
      <c r="C45" s="84"/>
      <c r="D45" s="45"/>
    </row>
    <row r="46" spans="1:4">
      <c r="A46" s="31" t="s">
        <v>51</v>
      </c>
      <c r="B46" s="122">
        <v>0</v>
      </c>
      <c r="C46" s="84">
        <f>'Temas políticas -bases de dados'!E47</f>
        <v>0.02</v>
      </c>
      <c r="D46" s="45">
        <f>B46*C46</f>
        <v>0</v>
      </c>
    </row>
    <row r="47" spans="1:4">
      <c r="A47" s="31"/>
      <c r="B47" s="122" t="s">
        <v>63</v>
      </c>
      <c r="C47" s="84"/>
      <c r="D47" s="45"/>
    </row>
    <row r="48" spans="1:4">
      <c r="A48" s="31" t="s">
        <v>52</v>
      </c>
      <c r="B48" s="122">
        <v>0</v>
      </c>
      <c r="C48" s="84">
        <f>'Temas políticas -bases de dados'!E49</f>
        <v>0.03</v>
      </c>
      <c r="D48" s="45">
        <f>B48*C48</f>
        <v>0</v>
      </c>
    </row>
    <row r="49" spans="1:5">
      <c r="A49" s="31"/>
      <c r="B49" s="122" t="s">
        <v>63</v>
      </c>
      <c r="C49" s="84"/>
      <c r="D49" s="45"/>
    </row>
    <row r="50" spans="1:5">
      <c r="A50" s="31" t="s">
        <v>53</v>
      </c>
      <c r="B50" s="122">
        <v>0</v>
      </c>
      <c r="C50" s="84">
        <f>'Temas políticas -bases de dados'!E51</f>
        <v>0.03</v>
      </c>
      <c r="D50" s="45">
        <f>B50*C50</f>
        <v>0</v>
      </c>
    </row>
    <row r="51" spans="1:5">
      <c r="A51" s="31"/>
      <c r="B51" s="122" t="s">
        <v>63</v>
      </c>
      <c r="C51" s="84"/>
      <c r="D51" s="45"/>
    </row>
    <row r="52" spans="1:5">
      <c r="A52" s="31" t="s">
        <v>54</v>
      </c>
      <c r="B52" s="122">
        <v>0</v>
      </c>
      <c r="C52" s="84">
        <f>'Temas políticas -bases de dados'!E53</f>
        <v>0.02</v>
      </c>
      <c r="D52" s="45">
        <f>B52*C52</f>
        <v>0</v>
      </c>
    </row>
    <row r="53" spans="1:5">
      <c r="A53" s="31"/>
      <c r="B53" s="122" t="s">
        <v>63</v>
      </c>
      <c r="C53" s="84"/>
      <c r="D53" s="45"/>
    </row>
    <row r="54" spans="1:5">
      <c r="A54" s="31" t="s">
        <v>55</v>
      </c>
      <c r="B54" s="122">
        <v>0</v>
      </c>
      <c r="C54" s="84">
        <f>'Temas políticas -bases de dados'!E55</f>
        <v>0.02</v>
      </c>
      <c r="D54" s="45">
        <f>B54*C54</f>
        <v>0</v>
      </c>
    </row>
    <row r="55" spans="1:5">
      <c r="A55" s="31"/>
      <c r="B55" s="122" t="s">
        <v>63</v>
      </c>
      <c r="C55" s="84"/>
      <c r="D55" s="45"/>
    </row>
    <row r="56" spans="1:5">
      <c r="A56" s="31" t="s">
        <v>56</v>
      </c>
      <c r="B56" s="122">
        <v>0</v>
      </c>
      <c r="C56" s="84">
        <f>'Temas políticas -bases de dados'!E57</f>
        <v>0.02</v>
      </c>
      <c r="D56" s="45">
        <f>B56*C56</f>
        <v>0</v>
      </c>
    </row>
    <row r="57" spans="1:5">
      <c r="A57" s="31"/>
      <c r="B57" s="122" t="s">
        <v>63</v>
      </c>
      <c r="C57" s="84"/>
      <c r="D57" s="45"/>
    </row>
    <row r="58" spans="1:5">
      <c r="A58" s="31" t="s">
        <v>57</v>
      </c>
      <c r="B58" s="122">
        <v>0</v>
      </c>
      <c r="C58" s="84">
        <f>'Temas políticas -bases de dados'!E59</f>
        <v>0.02</v>
      </c>
      <c r="D58" s="45">
        <f>B58*C58</f>
        <v>0</v>
      </c>
    </row>
    <row r="59" spans="1:5">
      <c r="A59" s="31"/>
      <c r="B59" s="122" t="s">
        <v>63</v>
      </c>
      <c r="C59" s="84"/>
      <c r="D59" s="45"/>
    </row>
    <row r="60" spans="1:5">
      <c r="A60" s="31" t="s">
        <v>58</v>
      </c>
      <c r="B60" s="122">
        <v>0</v>
      </c>
      <c r="C60" s="84">
        <f>'Temas políticas -bases de dados'!E61</f>
        <v>0.03</v>
      </c>
      <c r="D60" s="45">
        <f>B60*C60</f>
        <v>0</v>
      </c>
    </row>
    <row r="61" spans="1:5">
      <c r="A61" s="31"/>
      <c r="B61" s="122" t="s">
        <v>63</v>
      </c>
      <c r="C61" s="84"/>
      <c r="D61" s="45"/>
    </row>
    <row r="62" spans="1:5">
      <c r="A62" s="141"/>
      <c r="B62" s="142" t="s">
        <v>67</v>
      </c>
      <c r="C62" s="86">
        <f>SUM(C2:C60)</f>
        <v>1.0000000000000004</v>
      </c>
      <c r="D62" s="143">
        <f>SUM(D2:D61)</f>
        <v>0</v>
      </c>
      <c r="E62" s="64" t="s">
        <v>68</v>
      </c>
    </row>
    <row r="63" spans="1:5">
      <c r="A63" s="144"/>
      <c r="B63" s="125"/>
      <c r="C63" s="144"/>
      <c r="D63" s="144"/>
    </row>
    <row r="64" spans="1:5">
      <c r="A64" s="144"/>
      <c r="B64" s="125"/>
      <c r="C64" s="144"/>
      <c r="D64" s="144"/>
    </row>
    <row r="65" spans="1:4">
      <c r="A65" s="144"/>
      <c r="B65" s="125"/>
      <c r="C65" s="144"/>
      <c r="D65" s="144"/>
    </row>
    <row r="66" spans="1:4">
      <c r="A66" s="144"/>
      <c r="B66" s="125"/>
      <c r="C66" s="144"/>
      <c r="D66" s="144"/>
    </row>
    <row r="67" spans="1:4">
      <c r="A67" s="144"/>
      <c r="B67" s="125"/>
      <c r="C67" s="144"/>
      <c r="D67" s="144"/>
    </row>
    <row r="68" spans="1:4">
      <c r="A68" s="144"/>
      <c r="B68" s="125"/>
      <c r="C68" s="144"/>
      <c r="D68" s="144"/>
    </row>
    <row r="69" spans="1:4">
      <c r="A69" s="144"/>
      <c r="B69" s="125"/>
      <c r="C69" s="144"/>
      <c r="D69" s="144"/>
    </row>
    <row r="70" spans="1:4">
      <c r="A70" s="144"/>
      <c r="B70" s="125"/>
      <c r="C70" s="144"/>
      <c r="D70" s="144"/>
    </row>
    <row r="71" spans="1:4">
      <c r="A71" s="144"/>
      <c r="B71" s="125"/>
      <c r="C71" s="144"/>
      <c r="D71" s="144"/>
    </row>
    <row r="72" spans="1:4">
      <c r="A72" s="144"/>
      <c r="B72" s="125"/>
      <c r="C72" s="144"/>
      <c r="D72" s="144"/>
    </row>
  </sheetData>
  <sheetProtection algorithmName="SHA-512" hashValue="K0JuZtKvTs7iOP3H+ZTwNkrXiVuUrwbs6HCncihgtEHZkTkfAS2WDTnoKv4kFr2AoCCkY4g/8nJwrNjlbxp6lw==" saltValue="q2mAhUC2y3gvbtNjkbkH9w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73"/>
  <sheetViews>
    <sheetView zoomScale="70" zoomScaleNormal="70" workbookViewId="0">
      <pane xSplit="1" ySplit="1" topLeftCell="B2" activePane="bottomRight" state="frozen"/>
      <selection pane="bottomRight" activeCell="A2" sqref="A2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0" customWidth="1"/>
    <col min="2" max="2" width="64.625" style="133" customWidth="1"/>
    <col min="3" max="4" width="16.625" style="130" customWidth="1"/>
    <col min="5" max="5" width="15.375" style="130" customWidth="1"/>
    <col min="6" max="16384" width="10.875" style="1"/>
  </cols>
  <sheetData>
    <row r="1" spans="1:4" s="1" customFormat="1">
      <c r="A1" s="46" t="s">
        <v>22</v>
      </c>
      <c r="B1" s="39" t="s">
        <v>69</v>
      </c>
      <c r="C1" s="46" t="s">
        <v>26</v>
      </c>
      <c r="D1" s="46" t="s">
        <v>62</v>
      </c>
    </row>
    <row r="2" spans="1:4" s="1" customFormat="1" ht="15.75">
      <c r="A2" s="31" t="s">
        <v>29</v>
      </c>
      <c r="B2" s="122">
        <v>0</v>
      </c>
      <c r="C2" s="84">
        <f>'Temas políticas -bases de dados'!E3</f>
        <v>0.05</v>
      </c>
      <c r="D2" s="45">
        <f>B2*C2</f>
        <v>0</v>
      </c>
    </row>
    <row r="3" spans="1:4" s="1" customFormat="1" ht="32.25">
      <c r="A3" s="31"/>
      <c r="B3" s="122" t="s">
        <v>70</v>
      </c>
      <c r="C3" s="84"/>
      <c r="D3" s="45"/>
    </row>
    <row r="4" spans="1:4" s="1" customFormat="1" ht="15.75">
      <c r="A4" s="31" t="s">
        <v>30</v>
      </c>
      <c r="B4" s="113">
        <v>0</v>
      </c>
      <c r="C4" s="84">
        <f>'Temas políticas -bases de dados'!E5</f>
        <v>0.05</v>
      </c>
      <c r="D4" s="45">
        <f>B4*C4</f>
        <v>0</v>
      </c>
    </row>
    <row r="5" spans="1:4" s="1" customFormat="1" ht="32.25">
      <c r="A5" s="31"/>
      <c r="B5" s="113" t="s">
        <v>70</v>
      </c>
      <c r="C5" s="84"/>
      <c r="D5" s="45"/>
    </row>
    <row r="6" spans="1:4" s="1" customFormat="1" ht="15.75">
      <c r="A6" s="31" t="s">
        <v>31</v>
      </c>
      <c r="B6" s="122">
        <v>0</v>
      </c>
      <c r="C6" s="84">
        <f>'Temas políticas -bases de dados'!E7</f>
        <v>0.04</v>
      </c>
      <c r="D6" s="45">
        <f>B6*C6</f>
        <v>0</v>
      </c>
    </row>
    <row r="7" spans="1:4" s="1" customFormat="1" ht="32.25">
      <c r="A7" s="31"/>
      <c r="B7" s="122" t="s">
        <v>70</v>
      </c>
      <c r="C7" s="84"/>
      <c r="D7" s="45"/>
    </row>
    <row r="8" spans="1:4" s="1" customFormat="1" ht="15.75">
      <c r="A8" s="31" t="s">
        <v>32</v>
      </c>
      <c r="B8" s="113">
        <v>0</v>
      </c>
      <c r="C8" s="84">
        <f>'Temas políticas -bases de dados'!E9</f>
        <v>0.04</v>
      </c>
      <c r="D8" s="45">
        <f>B8*C8</f>
        <v>0</v>
      </c>
    </row>
    <row r="9" spans="1:4" s="1" customFormat="1" ht="32.25">
      <c r="A9" s="31"/>
      <c r="B9" s="113" t="s">
        <v>70</v>
      </c>
      <c r="C9" s="84"/>
      <c r="D9" s="45"/>
    </row>
    <row r="10" spans="1:4" s="1" customFormat="1" ht="15.75">
      <c r="A10" s="31" t="s">
        <v>33</v>
      </c>
      <c r="B10" s="122">
        <v>0</v>
      </c>
      <c r="C10" s="84">
        <f>'Temas políticas -bases de dados'!E11</f>
        <v>0.05</v>
      </c>
      <c r="D10" s="45">
        <f>B10*C10</f>
        <v>0</v>
      </c>
    </row>
    <row r="11" spans="1:4" s="1" customFormat="1" ht="32.25">
      <c r="A11" s="31"/>
      <c r="B11" s="122" t="s">
        <v>70</v>
      </c>
      <c r="C11" s="84"/>
      <c r="D11" s="45"/>
    </row>
    <row r="12" spans="1:4" s="1" customFormat="1" ht="15.75">
      <c r="A12" s="31" t="s">
        <v>64</v>
      </c>
      <c r="B12" s="113">
        <v>0</v>
      </c>
      <c r="C12" s="84">
        <f>'Temas políticas -bases de dados'!E13</f>
        <v>0.04</v>
      </c>
      <c r="D12" s="45">
        <f>B12*C12</f>
        <v>0</v>
      </c>
    </row>
    <row r="13" spans="1:4" s="1" customFormat="1" ht="32.25">
      <c r="A13" s="31"/>
      <c r="B13" s="113" t="s">
        <v>70</v>
      </c>
      <c r="C13" s="84"/>
      <c r="D13" s="45"/>
    </row>
    <row r="14" spans="1:4" s="1" customFormat="1" ht="15.75">
      <c r="A14" s="31" t="s">
        <v>35</v>
      </c>
      <c r="B14" s="122">
        <v>0</v>
      </c>
      <c r="C14" s="84">
        <f>'Temas políticas -bases de dados'!E15</f>
        <v>0.05</v>
      </c>
      <c r="D14" s="45">
        <f>B14*C14</f>
        <v>0</v>
      </c>
    </row>
    <row r="15" spans="1:4" s="1" customFormat="1" ht="32.25">
      <c r="A15" s="31"/>
      <c r="B15" s="122" t="s">
        <v>70</v>
      </c>
      <c r="C15" s="84"/>
      <c r="D15" s="45"/>
    </row>
    <row r="16" spans="1:4" s="1" customFormat="1" ht="15.75">
      <c r="A16" s="31" t="s">
        <v>65</v>
      </c>
      <c r="B16" s="113">
        <v>0</v>
      </c>
      <c r="C16" s="84">
        <f>'Temas políticas -bases de dados'!E17</f>
        <v>0.03</v>
      </c>
      <c r="D16" s="45">
        <f>B16*C16</f>
        <v>0</v>
      </c>
    </row>
    <row r="17" spans="1:4" s="1" customFormat="1" ht="32.25">
      <c r="A17" s="31"/>
      <c r="B17" s="113" t="s">
        <v>70</v>
      </c>
      <c r="C17" s="84"/>
      <c r="D17" s="45"/>
    </row>
    <row r="18" spans="1:4" s="1" customFormat="1" ht="15.75">
      <c r="A18" s="31" t="s">
        <v>37</v>
      </c>
      <c r="B18" s="122">
        <v>0</v>
      </c>
      <c r="C18" s="84">
        <f>'Temas políticas -bases de dados'!E19</f>
        <v>0.03</v>
      </c>
      <c r="D18" s="45">
        <f>B18*C18</f>
        <v>0</v>
      </c>
    </row>
    <row r="19" spans="1:4" s="1" customFormat="1" ht="32.25">
      <c r="A19" s="31"/>
      <c r="B19" s="122" t="s">
        <v>70</v>
      </c>
      <c r="C19" s="84"/>
      <c r="D19" s="45"/>
    </row>
    <row r="20" spans="1:4" s="1" customFormat="1" ht="15.75">
      <c r="A20" s="31" t="s">
        <v>66</v>
      </c>
      <c r="B20" s="113">
        <v>0</v>
      </c>
      <c r="C20" s="84">
        <f>'Temas políticas -bases de dados'!E21</f>
        <v>0.02</v>
      </c>
      <c r="D20" s="45">
        <f>B20*C20</f>
        <v>0</v>
      </c>
    </row>
    <row r="21" spans="1:4" s="1" customFormat="1" ht="32.25">
      <c r="A21" s="31"/>
      <c r="B21" s="113" t="s">
        <v>70</v>
      </c>
      <c r="C21" s="84"/>
      <c r="D21" s="45"/>
    </row>
    <row r="22" spans="1:4" s="1" customFormat="1" ht="15.75">
      <c r="A22" s="31" t="s">
        <v>39</v>
      </c>
      <c r="B22" s="122">
        <v>0</v>
      </c>
      <c r="C22" s="84">
        <f>'Temas políticas -bases de dados'!E23</f>
        <v>0.03</v>
      </c>
      <c r="D22" s="45">
        <f>B22*C22</f>
        <v>0</v>
      </c>
    </row>
    <row r="23" spans="1:4" s="1" customFormat="1" ht="32.25">
      <c r="A23" s="31"/>
      <c r="B23" s="122" t="s">
        <v>70</v>
      </c>
      <c r="C23" s="84"/>
      <c r="D23" s="45"/>
    </row>
    <row r="24" spans="1:4" s="1" customFormat="1" ht="16.5">
      <c r="A24" s="52" t="s">
        <v>40</v>
      </c>
      <c r="B24" s="113">
        <v>0</v>
      </c>
      <c r="C24" s="84">
        <f>'Temas políticas -bases de dados'!E25</f>
        <v>0.04</v>
      </c>
      <c r="D24" s="45">
        <f>B24*C24</f>
        <v>0</v>
      </c>
    </row>
    <row r="25" spans="1:4" s="1" customFormat="1" ht="32.25">
      <c r="A25" s="31"/>
      <c r="B25" s="113" t="s">
        <v>70</v>
      </c>
      <c r="C25" s="84"/>
      <c r="D25" s="45"/>
    </row>
    <row r="26" spans="1:4" s="1" customFormat="1" ht="15.75">
      <c r="A26" s="31" t="s">
        <v>41</v>
      </c>
      <c r="B26" s="122">
        <v>0</v>
      </c>
      <c r="C26" s="84">
        <f>'Temas políticas -bases de dados'!E27</f>
        <v>0.02</v>
      </c>
      <c r="D26" s="45">
        <f>B26*C26</f>
        <v>0</v>
      </c>
    </row>
    <row r="27" spans="1:4" s="1" customFormat="1" ht="32.25">
      <c r="A27" s="31"/>
      <c r="B27" s="122" t="s">
        <v>70</v>
      </c>
      <c r="C27" s="84"/>
      <c r="D27" s="45"/>
    </row>
    <row r="28" spans="1:4" s="1" customFormat="1" ht="15.75">
      <c r="A28" s="31" t="s">
        <v>42</v>
      </c>
      <c r="B28" s="113">
        <v>0</v>
      </c>
      <c r="C28" s="84">
        <f>'Temas políticas -bases de dados'!E29</f>
        <v>0.04</v>
      </c>
      <c r="D28" s="45">
        <f>B28*C28</f>
        <v>0</v>
      </c>
    </row>
    <row r="29" spans="1:4" s="1" customFormat="1" ht="32.25">
      <c r="A29" s="31"/>
      <c r="B29" s="113" t="s">
        <v>70</v>
      </c>
      <c r="C29" s="84"/>
      <c r="D29" s="45"/>
    </row>
    <row r="30" spans="1:4" s="1" customFormat="1" ht="15.75">
      <c r="A30" s="31" t="s">
        <v>43</v>
      </c>
      <c r="B30" s="122">
        <v>0</v>
      </c>
      <c r="C30" s="84">
        <f>'Temas políticas -bases de dados'!E31</f>
        <v>0.03</v>
      </c>
      <c r="D30" s="45">
        <f>B30*C30</f>
        <v>0</v>
      </c>
    </row>
    <row r="31" spans="1:4" s="1" customFormat="1" ht="32.25">
      <c r="A31" s="31"/>
      <c r="B31" s="122" t="s">
        <v>70</v>
      </c>
      <c r="C31" s="84"/>
      <c r="D31" s="45"/>
    </row>
    <row r="32" spans="1:4" s="1" customFormat="1" ht="15.75">
      <c r="A32" s="31" t="s">
        <v>44</v>
      </c>
      <c r="B32" s="113">
        <v>0</v>
      </c>
      <c r="C32" s="84">
        <f>'Temas políticas -bases de dados'!E33</f>
        <v>0.04</v>
      </c>
      <c r="D32" s="45">
        <f>B32*C32</f>
        <v>0</v>
      </c>
    </row>
    <row r="33" spans="1:4" s="1" customFormat="1" ht="32.25">
      <c r="A33" s="31"/>
      <c r="B33" s="113" t="s">
        <v>70</v>
      </c>
      <c r="C33" s="84"/>
      <c r="D33" s="45"/>
    </row>
    <row r="34" spans="1:4" s="1" customFormat="1" ht="15.75">
      <c r="A34" s="31" t="s">
        <v>45</v>
      </c>
      <c r="B34" s="122">
        <v>0</v>
      </c>
      <c r="C34" s="84">
        <f>'Temas políticas -bases de dados'!E35</f>
        <v>0.04</v>
      </c>
      <c r="D34" s="45">
        <f>B34*C34</f>
        <v>0</v>
      </c>
    </row>
    <row r="35" spans="1:4" s="1" customFormat="1" ht="32.25">
      <c r="A35" s="31"/>
      <c r="B35" s="122" t="s">
        <v>70</v>
      </c>
      <c r="C35" s="84"/>
      <c r="D35" s="45"/>
    </row>
    <row r="36" spans="1:4" s="1" customFormat="1" ht="15.75">
      <c r="A36" s="31" t="s">
        <v>46</v>
      </c>
      <c r="B36" s="113">
        <v>0</v>
      </c>
      <c r="C36" s="84">
        <f>'Temas políticas -bases de dados'!E37</f>
        <v>0.04</v>
      </c>
      <c r="D36" s="45">
        <f>B36*C36</f>
        <v>0</v>
      </c>
    </row>
    <row r="37" spans="1:4" s="1" customFormat="1" ht="32.25">
      <c r="A37" s="31"/>
      <c r="B37" s="113" t="s">
        <v>70</v>
      </c>
      <c r="C37" s="84"/>
      <c r="D37" s="45"/>
    </row>
    <row r="38" spans="1:4" s="1" customFormat="1" ht="15.75">
      <c r="A38" s="31" t="s">
        <v>47</v>
      </c>
      <c r="B38" s="122">
        <v>0</v>
      </c>
      <c r="C38" s="84">
        <f>'Temas políticas -bases de dados'!E39</f>
        <v>0.04</v>
      </c>
      <c r="D38" s="45">
        <f>B38*C38</f>
        <v>0</v>
      </c>
    </row>
    <row r="39" spans="1:4" s="1" customFormat="1" ht="32.25">
      <c r="A39" s="31"/>
      <c r="B39" s="122" t="s">
        <v>70</v>
      </c>
      <c r="C39" s="84"/>
      <c r="D39" s="45"/>
    </row>
    <row r="40" spans="1:4" s="79" customFormat="1" ht="16.5">
      <c r="A40" s="52" t="s">
        <v>48</v>
      </c>
      <c r="B40" s="113">
        <v>0</v>
      </c>
      <c r="C40" s="86">
        <f>'Temas políticas -bases de dados'!E41</f>
        <v>0.02</v>
      </c>
      <c r="D40" s="87">
        <f>B40*C40</f>
        <v>0</v>
      </c>
    </row>
    <row r="41" spans="1:4" s="1" customFormat="1" ht="32.25">
      <c r="A41" s="31"/>
      <c r="B41" s="113" t="s">
        <v>70</v>
      </c>
      <c r="C41" s="84"/>
      <c r="D41" s="45"/>
    </row>
    <row r="42" spans="1:4" s="1" customFormat="1" ht="15.75">
      <c r="A42" s="31" t="s">
        <v>49</v>
      </c>
      <c r="B42" s="122">
        <v>0</v>
      </c>
      <c r="C42" s="84">
        <f>'Temas políticas -bases de dados'!E43</f>
        <v>0.04</v>
      </c>
      <c r="D42" s="45">
        <f>B42*C42</f>
        <v>0</v>
      </c>
    </row>
    <row r="43" spans="1:4" s="1" customFormat="1" ht="32.25">
      <c r="A43" s="31"/>
      <c r="B43" s="122" t="s">
        <v>70</v>
      </c>
      <c r="C43" s="84"/>
      <c r="D43" s="45"/>
    </row>
    <row r="44" spans="1:4" s="1" customFormat="1" ht="15.75">
      <c r="A44" s="31" t="s">
        <v>50</v>
      </c>
      <c r="B44" s="113">
        <v>0</v>
      </c>
      <c r="C44" s="84">
        <f>'Temas políticas -bases de dados'!E45</f>
        <v>0.03</v>
      </c>
      <c r="D44" s="45">
        <f>B44*C44</f>
        <v>0</v>
      </c>
    </row>
    <row r="45" spans="1:4" s="1" customFormat="1" ht="32.25">
      <c r="A45" s="31"/>
      <c r="B45" s="113" t="s">
        <v>70</v>
      </c>
      <c r="C45" s="84"/>
      <c r="D45" s="45"/>
    </row>
    <row r="46" spans="1:4" s="1" customFormat="1" ht="15.75">
      <c r="A46" s="31" t="s">
        <v>51</v>
      </c>
      <c r="B46" s="122">
        <v>0</v>
      </c>
      <c r="C46" s="84">
        <f>'Temas políticas -bases de dados'!E47</f>
        <v>0.02</v>
      </c>
      <c r="D46" s="45">
        <f>B46*C46</f>
        <v>0</v>
      </c>
    </row>
    <row r="47" spans="1:4" s="1" customFormat="1" ht="32.25">
      <c r="A47" s="31"/>
      <c r="B47" s="122" t="s">
        <v>70</v>
      </c>
      <c r="C47" s="84"/>
      <c r="D47" s="45"/>
    </row>
    <row r="48" spans="1:4" s="1" customFormat="1" ht="15.75">
      <c r="A48" s="31" t="s">
        <v>52</v>
      </c>
      <c r="B48" s="113">
        <v>0</v>
      </c>
      <c r="C48" s="84">
        <f>'Temas políticas -bases de dados'!E49</f>
        <v>0.03</v>
      </c>
      <c r="D48" s="45">
        <f>B48*C48</f>
        <v>0</v>
      </c>
    </row>
    <row r="49" spans="1:5" ht="32.25">
      <c r="A49" s="31"/>
      <c r="B49" s="113" t="s">
        <v>70</v>
      </c>
      <c r="C49" s="84"/>
      <c r="D49" s="45"/>
      <c r="E49" s="1"/>
    </row>
    <row r="50" spans="1:5" ht="15.75">
      <c r="A50" s="31" t="s">
        <v>53</v>
      </c>
      <c r="B50" s="122">
        <v>0</v>
      </c>
      <c r="C50" s="84">
        <f>'Temas políticas -bases de dados'!E51</f>
        <v>0.03</v>
      </c>
      <c r="D50" s="45">
        <f>B50*C50</f>
        <v>0</v>
      </c>
      <c r="E50" s="1"/>
    </row>
    <row r="51" spans="1:5" ht="32.25">
      <c r="A51" s="31"/>
      <c r="B51" s="122" t="s">
        <v>70</v>
      </c>
      <c r="C51" s="84"/>
      <c r="D51" s="45"/>
      <c r="E51" s="1"/>
    </row>
    <row r="52" spans="1:5" ht="15.75">
      <c r="A52" s="31" t="s">
        <v>54</v>
      </c>
      <c r="B52" s="113">
        <v>0</v>
      </c>
      <c r="C52" s="84">
        <f>'Temas políticas -bases de dados'!E53</f>
        <v>0.02</v>
      </c>
      <c r="D52" s="45">
        <f>B52*C52</f>
        <v>0</v>
      </c>
      <c r="E52" s="1"/>
    </row>
    <row r="53" spans="1:5" ht="32.25">
      <c r="A53" s="31"/>
      <c r="B53" s="113" t="s">
        <v>70</v>
      </c>
      <c r="C53" s="84"/>
      <c r="D53" s="45"/>
      <c r="E53" s="1"/>
    </row>
    <row r="54" spans="1:5" ht="15.75">
      <c r="A54" s="31" t="s">
        <v>55</v>
      </c>
      <c r="B54" s="122">
        <v>0</v>
      </c>
      <c r="C54" s="84">
        <f>'Temas políticas -bases de dados'!E55</f>
        <v>0.02</v>
      </c>
      <c r="D54" s="45">
        <f>B54*C54</f>
        <v>0</v>
      </c>
      <c r="E54" s="1"/>
    </row>
    <row r="55" spans="1:5" ht="32.25">
      <c r="A55" s="31"/>
      <c r="B55" s="122" t="s">
        <v>70</v>
      </c>
      <c r="C55" s="84"/>
      <c r="D55" s="45"/>
      <c r="E55" s="1"/>
    </row>
    <row r="56" spans="1:5" ht="15.75">
      <c r="A56" s="31" t="s">
        <v>56</v>
      </c>
      <c r="B56" s="113">
        <v>0</v>
      </c>
      <c r="C56" s="84">
        <f>'Temas políticas -bases de dados'!E57</f>
        <v>0.02</v>
      </c>
      <c r="D56" s="45">
        <f>B56*C56</f>
        <v>0</v>
      </c>
      <c r="E56" s="1"/>
    </row>
    <row r="57" spans="1:5" ht="32.25">
      <c r="A57" s="31"/>
      <c r="B57" s="113" t="s">
        <v>70</v>
      </c>
      <c r="C57" s="84"/>
      <c r="D57" s="45"/>
      <c r="E57" s="1"/>
    </row>
    <row r="58" spans="1:5" ht="15.75">
      <c r="A58" s="31" t="s">
        <v>57</v>
      </c>
      <c r="B58" s="122">
        <v>0</v>
      </c>
      <c r="C58" s="84">
        <f>'Temas políticas -bases de dados'!E59</f>
        <v>0.02</v>
      </c>
      <c r="D58" s="45">
        <f>B58*C58</f>
        <v>0</v>
      </c>
      <c r="E58" s="1"/>
    </row>
    <row r="59" spans="1:5" ht="32.25">
      <c r="A59" s="31"/>
      <c r="B59" s="122" t="s">
        <v>70</v>
      </c>
      <c r="C59" s="84"/>
      <c r="D59" s="45"/>
      <c r="E59" s="1"/>
    </row>
    <row r="60" spans="1:5" ht="15.75">
      <c r="A60" s="31" t="s">
        <v>58</v>
      </c>
      <c r="B60" s="113">
        <v>0</v>
      </c>
      <c r="C60" s="84">
        <f>'Temas políticas -bases de dados'!E61</f>
        <v>0.03</v>
      </c>
      <c r="D60" s="45">
        <f>B60*C60</f>
        <v>0</v>
      </c>
      <c r="E60" s="1"/>
    </row>
    <row r="61" spans="1:5" ht="32.25">
      <c r="A61" s="31"/>
      <c r="B61" s="113" t="s">
        <v>70</v>
      </c>
      <c r="C61" s="84"/>
      <c r="D61" s="45"/>
      <c r="E61" s="1"/>
    </row>
    <row r="62" spans="1:5">
      <c r="A62" s="79"/>
      <c r="B62" s="145" t="s">
        <v>67</v>
      </c>
      <c r="C62" s="86">
        <f>SUM(C2:C61)</f>
        <v>1.0000000000000004</v>
      </c>
      <c r="D62" s="146">
        <f>SUM(D2:D61)</f>
        <v>0</v>
      </c>
      <c r="E62" s="64" t="s">
        <v>71</v>
      </c>
    </row>
    <row r="63" spans="1:5">
      <c r="A63" s="137"/>
      <c r="B63" s="137"/>
      <c r="C63" s="137"/>
      <c r="D63" s="137"/>
    </row>
    <row r="64" spans="1:5">
      <c r="A64" s="137"/>
      <c r="B64" s="153"/>
      <c r="C64" s="137"/>
      <c r="D64" s="137"/>
    </row>
    <row r="65" spans="1:4">
      <c r="A65" s="137"/>
      <c r="B65" s="137"/>
      <c r="C65" s="137"/>
      <c r="D65" s="137"/>
    </row>
    <row r="66" spans="1:4">
      <c r="A66" s="137"/>
      <c r="B66" s="137"/>
      <c r="C66" s="137"/>
      <c r="D66" s="137"/>
    </row>
    <row r="67" spans="1:4">
      <c r="A67" s="137"/>
      <c r="B67" s="137"/>
      <c r="C67" s="137"/>
      <c r="D67" s="137"/>
    </row>
    <row r="68" spans="1:4">
      <c r="A68" s="137"/>
      <c r="B68" s="137"/>
      <c r="C68" s="137"/>
      <c r="D68" s="137"/>
    </row>
    <row r="69" spans="1:4">
      <c r="A69" s="137"/>
      <c r="B69" s="137"/>
      <c r="C69" s="137"/>
      <c r="D69" s="137"/>
    </row>
    <row r="70" spans="1:4">
      <c r="A70" s="137"/>
      <c r="B70" s="137"/>
      <c r="C70" s="137"/>
      <c r="D70" s="137"/>
    </row>
    <row r="71" spans="1:4">
      <c r="A71" s="137"/>
      <c r="B71" s="137"/>
      <c r="C71" s="137"/>
      <c r="D71" s="137"/>
    </row>
    <row r="72" spans="1:4">
      <c r="A72" s="137"/>
      <c r="B72" s="137"/>
      <c r="C72" s="137"/>
      <c r="D72" s="137"/>
    </row>
    <row r="73" spans="1:4">
      <c r="B73" s="130"/>
    </row>
  </sheetData>
  <sheetProtection algorithmName="SHA-512" hashValue="cXlU4pMnMBpyT4LwnYTwjH6EbnE4XDyZ3l8tGQDnWXILxmJ9/wzV5ImtdKzvvzaDfQyIVM5UXH6PRS5ENUp7Ww==" saltValue="Qg1S18g+0z6le+oej38sgw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zoomScale="60" zoomScaleNormal="60" workbookViewId="0">
      <pane xSplit="1" ySplit="1" topLeftCell="H3" activePane="bottomRight" state="frozen"/>
      <selection pane="bottomRight" activeCell="H3" sqref="H3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3" customWidth="1"/>
    <col min="2" max="2" width="64.625" style="133" customWidth="1"/>
    <col min="3" max="3" width="8.625" style="133" customWidth="1"/>
    <col min="4" max="4" width="64.625" style="133" customWidth="1"/>
    <col min="5" max="5" width="8.625" style="133" customWidth="1"/>
    <col min="6" max="6" width="64.625" style="133" customWidth="1"/>
    <col min="7" max="7" width="8.625" style="133" customWidth="1"/>
    <col min="8" max="8" width="64.625" style="133" customWidth="1"/>
    <col min="9" max="9" width="8.625" style="133" customWidth="1"/>
    <col min="10" max="10" width="16.625" style="133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72</v>
      </c>
      <c r="B1" s="27" t="s">
        <v>73</v>
      </c>
      <c r="C1" s="39" t="s">
        <v>74</v>
      </c>
      <c r="D1" s="27" t="s">
        <v>75</v>
      </c>
      <c r="E1" s="39" t="s">
        <v>76</v>
      </c>
      <c r="F1" s="27" t="s">
        <v>77</v>
      </c>
      <c r="G1" s="39" t="s">
        <v>74</v>
      </c>
      <c r="H1" s="27" t="s">
        <v>78</v>
      </c>
      <c r="I1" s="39" t="s">
        <v>76</v>
      </c>
      <c r="J1" s="47" t="s">
        <v>62</v>
      </c>
      <c r="K1" s="10"/>
    </row>
    <row r="2" spans="1:11" ht="15.95" customHeight="1">
      <c r="A2" s="29" t="s">
        <v>79</v>
      </c>
      <c r="B2" s="122">
        <v>0</v>
      </c>
      <c r="C2" s="88">
        <v>0.05</v>
      </c>
      <c r="D2" s="122">
        <v>0</v>
      </c>
      <c r="E2" s="88">
        <v>0.04</v>
      </c>
      <c r="F2" s="122">
        <v>0</v>
      </c>
      <c r="G2" s="88">
        <v>0.04</v>
      </c>
      <c r="H2" s="122">
        <v>0</v>
      </c>
      <c r="I2" s="88">
        <v>0.02</v>
      </c>
      <c r="J2" s="91">
        <f>B2*C2+D2*E2+F2*G2+H2*I2</f>
        <v>0</v>
      </c>
    </row>
    <row r="3" spans="1:11" s="16" customFormat="1" ht="15.95" customHeight="1">
      <c r="A3" s="34"/>
      <c r="B3" s="122"/>
      <c r="C3" s="89"/>
      <c r="D3" s="122"/>
      <c r="E3" s="89"/>
      <c r="F3" s="122"/>
      <c r="G3" s="89"/>
      <c r="H3" s="122"/>
      <c r="I3" s="89"/>
      <c r="J3" s="91"/>
    </row>
    <row r="4" spans="1:11" ht="32.25">
      <c r="A4" s="29" t="s">
        <v>80</v>
      </c>
      <c r="B4" s="113">
        <v>0</v>
      </c>
      <c r="C4" s="88">
        <v>0.03</v>
      </c>
      <c r="D4" s="113">
        <v>0</v>
      </c>
      <c r="E4" s="88">
        <v>3.5000000000000003E-2</v>
      </c>
      <c r="F4" s="113">
        <v>0</v>
      </c>
      <c r="G4" s="88">
        <v>3.5000000000000003E-2</v>
      </c>
      <c r="H4" s="113">
        <v>0</v>
      </c>
      <c r="I4" s="88">
        <v>0.02</v>
      </c>
      <c r="J4" s="91">
        <f t="shared" ref="J4:J66" si="0">B4*C4+D4*E4+F4*G4+H4*I4</f>
        <v>0</v>
      </c>
    </row>
    <row r="5" spans="1:11" ht="15.95" customHeight="1">
      <c r="A5" s="28"/>
      <c r="B5" s="113"/>
      <c r="C5" s="88"/>
      <c r="D5" s="113"/>
      <c r="E5" s="88"/>
      <c r="F5" s="113"/>
      <c r="G5" s="88"/>
      <c r="H5" s="113"/>
      <c r="I5" s="88"/>
      <c r="J5" s="91"/>
    </row>
    <row r="6" spans="1:11" ht="18.600000000000001" customHeight="1">
      <c r="A6" s="29" t="s">
        <v>81</v>
      </c>
      <c r="B6" s="122">
        <v>0</v>
      </c>
      <c r="C6" s="88">
        <v>0.04</v>
      </c>
      <c r="D6" s="122">
        <v>0</v>
      </c>
      <c r="E6" s="88">
        <v>0.04</v>
      </c>
      <c r="F6" s="122">
        <v>0</v>
      </c>
      <c r="G6" s="88">
        <v>0.04</v>
      </c>
      <c r="H6" s="122">
        <v>0</v>
      </c>
      <c r="I6" s="88">
        <v>0.02</v>
      </c>
      <c r="J6" s="91">
        <f t="shared" si="0"/>
        <v>0</v>
      </c>
    </row>
    <row r="7" spans="1:11" ht="15.95" customHeight="1">
      <c r="A7" s="28"/>
      <c r="B7" s="122"/>
      <c r="C7" s="88"/>
      <c r="D7" s="122"/>
      <c r="E7" s="88"/>
      <c r="F7" s="122"/>
      <c r="G7" s="88"/>
      <c r="H7" s="122"/>
      <c r="I7" s="88"/>
      <c r="J7" s="91"/>
    </row>
    <row r="8" spans="1:11" ht="15.95" customHeight="1">
      <c r="A8" s="29" t="s">
        <v>82</v>
      </c>
      <c r="B8" s="113">
        <v>0</v>
      </c>
      <c r="C8" s="88">
        <v>0.04</v>
      </c>
      <c r="D8" s="113">
        <v>0</v>
      </c>
      <c r="E8" s="88">
        <v>0.03</v>
      </c>
      <c r="F8" s="113">
        <v>0</v>
      </c>
      <c r="G8" s="88">
        <v>0.03</v>
      </c>
      <c r="H8" s="113">
        <v>0</v>
      </c>
      <c r="I8" s="88">
        <v>1.4999999999999999E-2</v>
      </c>
      <c r="J8" s="91">
        <f t="shared" si="0"/>
        <v>0</v>
      </c>
    </row>
    <row r="9" spans="1:11" ht="15.95" customHeight="1">
      <c r="A9" s="29"/>
      <c r="B9" s="113"/>
      <c r="C9" s="88"/>
      <c r="D9" s="113"/>
      <c r="E9" s="88"/>
      <c r="F9" s="113"/>
      <c r="G9" s="88"/>
      <c r="H9" s="113"/>
      <c r="I9" s="88"/>
      <c r="J9" s="91"/>
    </row>
    <row r="10" spans="1:11" ht="15.95" customHeight="1">
      <c r="A10" s="29" t="s">
        <v>83</v>
      </c>
      <c r="B10" s="122">
        <v>0</v>
      </c>
      <c r="C10" s="88">
        <v>0.05</v>
      </c>
      <c r="D10" s="122">
        <v>0</v>
      </c>
      <c r="E10" s="88">
        <v>0.05</v>
      </c>
      <c r="F10" s="122">
        <v>0</v>
      </c>
      <c r="G10" s="88">
        <v>0.05</v>
      </c>
      <c r="H10" s="122">
        <v>0</v>
      </c>
      <c r="I10" s="88">
        <v>0</v>
      </c>
      <c r="J10" s="91">
        <f>B10*C10+D10*E10+F10*G10+H10*I10</f>
        <v>0</v>
      </c>
    </row>
    <row r="11" spans="1:11" ht="15.95" customHeight="1">
      <c r="A11" s="29"/>
      <c r="B11" s="122"/>
      <c r="C11" s="88"/>
      <c r="D11" s="122"/>
      <c r="E11" s="88"/>
      <c r="F11" s="122"/>
      <c r="G11" s="88"/>
      <c r="H11" s="122"/>
      <c r="I11" s="88"/>
      <c r="J11" s="91"/>
    </row>
    <row r="12" spans="1:11" ht="15.95" customHeight="1">
      <c r="A12" s="29" t="s">
        <v>84</v>
      </c>
      <c r="B12" s="113">
        <v>0</v>
      </c>
      <c r="C12" s="88">
        <v>0.02</v>
      </c>
      <c r="D12" s="113">
        <v>0</v>
      </c>
      <c r="E12" s="88">
        <v>1.4999999999999999E-2</v>
      </c>
      <c r="F12" s="113">
        <v>0</v>
      </c>
      <c r="G12" s="88">
        <v>1.4999999999999999E-2</v>
      </c>
      <c r="H12" s="113">
        <v>0</v>
      </c>
      <c r="I12" s="88">
        <v>0</v>
      </c>
      <c r="J12" s="91">
        <f>B12*C12+D12*E12+F12*G12+H12*I12</f>
        <v>0</v>
      </c>
    </row>
    <row r="13" spans="1:11" ht="15.95" customHeight="1">
      <c r="A13" s="29"/>
      <c r="B13" s="113"/>
      <c r="C13" s="88"/>
      <c r="D13" s="113"/>
      <c r="E13" s="88"/>
      <c r="F13" s="113"/>
      <c r="G13" s="88"/>
      <c r="H13" s="113"/>
      <c r="I13" s="88"/>
      <c r="J13" s="91"/>
    </row>
    <row r="14" spans="1:11" ht="33.6" customHeight="1">
      <c r="A14" s="29" t="s">
        <v>85</v>
      </c>
      <c r="B14" s="122">
        <v>0</v>
      </c>
      <c r="C14" s="88">
        <v>0.04</v>
      </c>
      <c r="D14" s="122">
        <v>0</v>
      </c>
      <c r="E14" s="88">
        <v>3.5000000000000003E-2</v>
      </c>
      <c r="F14" s="122">
        <v>0</v>
      </c>
      <c r="G14" s="88">
        <v>3.5000000000000003E-2</v>
      </c>
      <c r="H14" s="122">
        <v>0</v>
      </c>
      <c r="I14" s="88">
        <v>0.02</v>
      </c>
      <c r="J14" s="91">
        <f t="shared" si="0"/>
        <v>0</v>
      </c>
    </row>
    <row r="15" spans="1:11" ht="15.95" customHeight="1">
      <c r="A15" s="29"/>
      <c r="B15" s="122"/>
      <c r="C15" s="88"/>
      <c r="D15" s="122"/>
      <c r="E15" s="88"/>
      <c r="F15" s="122"/>
      <c r="G15" s="88"/>
      <c r="H15" s="122"/>
      <c r="I15" s="88"/>
      <c r="J15" s="91"/>
    </row>
    <row r="16" spans="1:11" ht="15.95" customHeight="1">
      <c r="A16" s="27" t="s">
        <v>86</v>
      </c>
      <c r="B16" s="122">
        <v>0</v>
      </c>
      <c r="C16" s="88">
        <v>0.03</v>
      </c>
      <c r="D16" s="122">
        <v>0</v>
      </c>
      <c r="E16" s="88">
        <v>0.04</v>
      </c>
      <c r="F16" s="122">
        <v>0</v>
      </c>
      <c r="G16" s="88">
        <v>0.04</v>
      </c>
      <c r="H16" s="122">
        <v>0</v>
      </c>
      <c r="I16" s="88">
        <v>1.4999999999999999E-2</v>
      </c>
      <c r="J16" s="91">
        <f t="shared" si="0"/>
        <v>0</v>
      </c>
    </row>
    <row r="17" spans="1:10" ht="15.95" customHeight="1">
      <c r="A17" s="28"/>
      <c r="B17" s="113"/>
      <c r="C17" s="88"/>
      <c r="D17" s="113"/>
      <c r="E17" s="88"/>
      <c r="F17" s="113"/>
      <c r="G17" s="88"/>
      <c r="H17" s="113"/>
      <c r="I17" s="88"/>
      <c r="J17" s="91"/>
    </row>
    <row r="18" spans="1:10" ht="15.95" customHeight="1">
      <c r="A18" s="27" t="s">
        <v>87</v>
      </c>
      <c r="B18" s="113">
        <v>0</v>
      </c>
      <c r="C18" s="88">
        <v>0.03</v>
      </c>
      <c r="D18" s="113">
        <v>0</v>
      </c>
      <c r="E18" s="88">
        <v>0.03</v>
      </c>
      <c r="F18" s="113">
        <v>0</v>
      </c>
      <c r="G18" s="88">
        <v>0.03</v>
      </c>
      <c r="H18" s="113">
        <v>0</v>
      </c>
      <c r="I18" s="88">
        <v>0</v>
      </c>
      <c r="J18" s="91">
        <f t="shared" si="0"/>
        <v>0</v>
      </c>
    </row>
    <row r="19" spans="1:10" ht="15.95" customHeight="1">
      <c r="A19" s="28"/>
      <c r="B19" s="122"/>
      <c r="C19" s="88"/>
      <c r="D19" s="122"/>
      <c r="E19" s="88"/>
      <c r="F19" s="122"/>
      <c r="G19" s="88"/>
      <c r="H19" s="122"/>
      <c r="I19" s="88"/>
      <c r="J19" s="91"/>
    </row>
    <row r="20" spans="1:10" ht="15.95" customHeight="1">
      <c r="A20" s="27" t="s">
        <v>88</v>
      </c>
      <c r="B20" s="122">
        <v>0</v>
      </c>
      <c r="C20" s="88">
        <v>0.03</v>
      </c>
      <c r="D20" s="122">
        <v>0</v>
      </c>
      <c r="E20" s="88">
        <v>2.5000000000000001E-2</v>
      </c>
      <c r="F20" s="122">
        <v>0</v>
      </c>
      <c r="G20" s="88">
        <v>2.5000000000000001E-2</v>
      </c>
      <c r="H20" s="122">
        <v>0</v>
      </c>
      <c r="I20" s="88">
        <v>0</v>
      </c>
      <c r="J20" s="91">
        <f t="shared" si="0"/>
        <v>0</v>
      </c>
    </row>
    <row r="21" spans="1:10" ht="15.95" customHeight="1">
      <c r="A21" s="25"/>
      <c r="B21" s="113"/>
      <c r="C21" s="88"/>
      <c r="D21" s="113"/>
      <c r="E21" s="88"/>
      <c r="F21" s="113"/>
      <c r="G21" s="88"/>
      <c r="H21" s="113"/>
      <c r="I21" s="88"/>
      <c r="J21" s="91"/>
    </row>
    <row r="22" spans="1:10" ht="15.95" customHeight="1">
      <c r="A22" s="27" t="s">
        <v>89</v>
      </c>
      <c r="B22" s="113">
        <v>0</v>
      </c>
      <c r="C22" s="88">
        <v>0.03</v>
      </c>
      <c r="D22" s="113">
        <v>0</v>
      </c>
      <c r="E22" s="88">
        <v>3.5000000000000003E-2</v>
      </c>
      <c r="F22" s="113">
        <v>0</v>
      </c>
      <c r="G22" s="88">
        <v>3.5000000000000003E-2</v>
      </c>
      <c r="H22" s="113">
        <v>0</v>
      </c>
      <c r="I22" s="88">
        <v>0.02</v>
      </c>
      <c r="J22" s="91">
        <f t="shared" si="0"/>
        <v>0</v>
      </c>
    </row>
    <row r="23" spans="1:10" ht="15.95" customHeight="1">
      <c r="A23" s="25"/>
      <c r="B23" s="122"/>
      <c r="C23" s="88"/>
      <c r="D23" s="122"/>
      <c r="E23" s="88"/>
      <c r="F23" s="122"/>
      <c r="G23" s="88"/>
      <c r="H23" s="122"/>
      <c r="I23" s="88"/>
      <c r="J23" s="91"/>
    </row>
    <row r="24" spans="1:10" ht="15.95" customHeight="1">
      <c r="A24" s="25" t="s">
        <v>90</v>
      </c>
      <c r="B24" s="122">
        <v>0</v>
      </c>
      <c r="C24" s="88">
        <v>0.03</v>
      </c>
      <c r="D24" s="122">
        <v>0</v>
      </c>
      <c r="E24" s="88">
        <v>3.5000000000000003E-2</v>
      </c>
      <c r="F24" s="122">
        <v>0</v>
      </c>
      <c r="G24" s="88">
        <v>3.5000000000000003E-2</v>
      </c>
      <c r="H24" s="122">
        <v>0</v>
      </c>
      <c r="I24" s="88">
        <v>0.02</v>
      </c>
      <c r="J24" s="91">
        <f t="shared" si="0"/>
        <v>0</v>
      </c>
    </row>
    <row r="25" spans="1:10" ht="15.95" customHeight="1">
      <c r="A25" s="25"/>
      <c r="B25" s="113"/>
      <c r="C25" s="88"/>
      <c r="D25" s="113"/>
      <c r="E25" s="88"/>
      <c r="F25" s="113"/>
      <c r="G25" s="88"/>
      <c r="H25" s="113"/>
      <c r="I25" s="88"/>
      <c r="J25" s="91"/>
    </row>
    <row r="26" spans="1:10" ht="15.95" customHeight="1">
      <c r="A26" s="27" t="s">
        <v>91</v>
      </c>
      <c r="B26" s="113">
        <v>0</v>
      </c>
      <c r="C26" s="88">
        <v>0.02</v>
      </c>
      <c r="D26" s="113">
        <v>0</v>
      </c>
      <c r="E26" s="88">
        <v>1.4999999999999999E-2</v>
      </c>
      <c r="F26" s="113">
        <v>0</v>
      </c>
      <c r="G26" s="88">
        <v>1.4999999999999999E-2</v>
      </c>
      <c r="H26" s="113">
        <v>0</v>
      </c>
      <c r="I26" s="88">
        <v>0.02</v>
      </c>
      <c r="J26" s="91">
        <f t="shared" si="0"/>
        <v>0</v>
      </c>
    </row>
    <row r="27" spans="1:10" ht="15.95" customHeight="1">
      <c r="A27" s="25"/>
      <c r="B27" s="113"/>
      <c r="C27" s="88"/>
      <c r="D27" s="113"/>
      <c r="E27" s="88"/>
      <c r="F27" s="113"/>
      <c r="G27" s="88"/>
      <c r="H27" s="113"/>
      <c r="I27" s="88"/>
      <c r="J27" s="91"/>
    </row>
    <row r="28" spans="1:10" ht="15.95" customHeight="1">
      <c r="A28" s="27" t="s">
        <v>92</v>
      </c>
      <c r="B28" s="122">
        <v>0</v>
      </c>
      <c r="C28" s="88">
        <v>0.02</v>
      </c>
      <c r="D28" s="122">
        <v>0</v>
      </c>
      <c r="E28" s="88">
        <v>0.02</v>
      </c>
      <c r="F28" s="122">
        <v>0</v>
      </c>
      <c r="G28" s="88">
        <v>0.02</v>
      </c>
      <c r="H28" s="122">
        <v>0</v>
      </c>
      <c r="I28" s="88">
        <v>0.02</v>
      </c>
      <c r="J28" s="91">
        <f t="shared" si="0"/>
        <v>0</v>
      </c>
    </row>
    <row r="29" spans="1:10" ht="15.95" customHeight="1">
      <c r="A29" s="25"/>
      <c r="B29" s="122"/>
      <c r="C29" s="88"/>
      <c r="D29" s="122"/>
      <c r="E29" s="88"/>
      <c r="F29" s="122"/>
      <c r="G29" s="88"/>
      <c r="H29" s="122"/>
      <c r="I29" s="88"/>
      <c r="J29" s="91"/>
    </row>
    <row r="30" spans="1:10" ht="15.95" customHeight="1">
      <c r="A30" s="27" t="s">
        <v>93</v>
      </c>
      <c r="B30" s="113">
        <v>0</v>
      </c>
      <c r="C30" s="88">
        <v>0.03</v>
      </c>
      <c r="D30" s="113">
        <v>0</v>
      </c>
      <c r="E30" s="88">
        <v>0.02</v>
      </c>
      <c r="F30" s="113">
        <v>0</v>
      </c>
      <c r="G30" s="88">
        <v>2.5000000000000001E-2</v>
      </c>
      <c r="H30" s="113">
        <v>0</v>
      </c>
      <c r="I30" s="88">
        <v>0.02</v>
      </c>
      <c r="J30" s="91">
        <f t="shared" si="0"/>
        <v>0</v>
      </c>
    </row>
    <row r="31" spans="1:10" ht="15.95" customHeight="1">
      <c r="A31" s="25"/>
      <c r="B31" s="113"/>
      <c r="C31" s="88"/>
      <c r="D31" s="113"/>
      <c r="E31" s="88"/>
      <c r="F31" s="113"/>
      <c r="G31" s="88"/>
      <c r="H31" s="113"/>
      <c r="I31" s="88"/>
      <c r="J31" s="91"/>
    </row>
    <row r="32" spans="1:10" ht="15.95" customHeight="1">
      <c r="A32" s="25" t="s">
        <v>94</v>
      </c>
      <c r="B32" s="122">
        <v>0</v>
      </c>
      <c r="C32" s="88">
        <v>0.03</v>
      </c>
      <c r="D32" s="122">
        <v>0</v>
      </c>
      <c r="E32" s="88">
        <v>0.02</v>
      </c>
      <c r="F32" s="122">
        <v>0</v>
      </c>
      <c r="G32" s="88">
        <v>0.02</v>
      </c>
      <c r="H32" s="122">
        <v>0</v>
      </c>
      <c r="I32" s="88">
        <v>0.02</v>
      </c>
      <c r="J32" s="91">
        <f t="shared" si="0"/>
        <v>0</v>
      </c>
    </row>
    <row r="33" spans="1:10" ht="15.95" customHeight="1">
      <c r="A33" s="25"/>
      <c r="B33" s="122"/>
      <c r="C33" s="88"/>
      <c r="D33" s="122"/>
      <c r="E33" s="88"/>
      <c r="F33" s="122"/>
      <c r="G33" s="88"/>
      <c r="H33" s="122"/>
      <c r="I33" s="88"/>
      <c r="J33" s="91"/>
    </row>
    <row r="34" spans="1:10" ht="15.95" customHeight="1">
      <c r="A34" s="27" t="s">
        <v>95</v>
      </c>
      <c r="B34" s="113">
        <v>0</v>
      </c>
      <c r="C34" s="88">
        <v>0.03</v>
      </c>
      <c r="D34" s="113">
        <v>0</v>
      </c>
      <c r="E34" s="88">
        <v>0.02</v>
      </c>
      <c r="F34" s="113">
        <v>0</v>
      </c>
      <c r="G34" s="88">
        <v>0.02</v>
      </c>
      <c r="H34" s="113">
        <v>0</v>
      </c>
      <c r="I34" s="88">
        <v>0.01</v>
      </c>
      <c r="J34" s="91">
        <f t="shared" si="0"/>
        <v>0</v>
      </c>
    </row>
    <row r="35" spans="1:10" ht="15.95" customHeight="1">
      <c r="A35" s="25"/>
      <c r="B35" s="113"/>
      <c r="C35" s="88"/>
      <c r="D35" s="113"/>
      <c r="E35" s="88"/>
      <c r="F35" s="113"/>
      <c r="G35" s="88"/>
      <c r="H35" s="113"/>
      <c r="I35" s="88"/>
      <c r="J35" s="91"/>
    </row>
    <row r="36" spans="1:10" ht="15.95" customHeight="1">
      <c r="A36" s="27" t="s">
        <v>96</v>
      </c>
      <c r="B36" s="122">
        <v>0</v>
      </c>
      <c r="C36" s="88">
        <v>0.04</v>
      </c>
      <c r="D36" s="122">
        <v>0</v>
      </c>
      <c r="E36" s="88">
        <v>0.04</v>
      </c>
      <c r="F36" s="122">
        <v>0</v>
      </c>
      <c r="G36" s="88">
        <v>0.04</v>
      </c>
      <c r="H36" s="122">
        <v>0</v>
      </c>
      <c r="I36" s="88">
        <v>0.02</v>
      </c>
      <c r="J36" s="91">
        <f t="shared" si="0"/>
        <v>0</v>
      </c>
    </row>
    <row r="37" spans="1:10" ht="15.95" customHeight="1">
      <c r="A37" s="25"/>
      <c r="B37" s="122"/>
      <c r="C37" s="88"/>
      <c r="D37" s="122"/>
      <c r="E37" s="88"/>
      <c r="F37" s="122"/>
      <c r="G37" s="88"/>
      <c r="H37" s="122"/>
      <c r="I37" s="88"/>
      <c r="J37" s="91"/>
    </row>
    <row r="38" spans="1:10" ht="15.95" customHeight="1">
      <c r="A38" s="27" t="s">
        <v>97</v>
      </c>
      <c r="B38" s="113">
        <v>0</v>
      </c>
      <c r="C38" s="88">
        <v>0.03</v>
      </c>
      <c r="D38" s="113">
        <v>0</v>
      </c>
      <c r="E38" s="88">
        <v>2.5000000000000001E-2</v>
      </c>
      <c r="F38" s="113">
        <v>0</v>
      </c>
      <c r="G38" s="88">
        <v>2.5000000000000001E-2</v>
      </c>
      <c r="H38" s="113">
        <v>0</v>
      </c>
      <c r="I38" s="88">
        <v>0.02</v>
      </c>
      <c r="J38" s="91">
        <f t="shared" si="0"/>
        <v>0</v>
      </c>
    </row>
    <row r="39" spans="1:10" ht="15.95" customHeight="1">
      <c r="A39" s="25"/>
      <c r="B39" s="113"/>
      <c r="C39" s="88"/>
      <c r="D39" s="113"/>
      <c r="E39" s="88"/>
      <c r="F39" s="113"/>
      <c r="G39" s="88"/>
      <c r="H39" s="113"/>
      <c r="I39" s="88"/>
      <c r="J39" s="91"/>
    </row>
    <row r="40" spans="1:10" ht="15.95" customHeight="1">
      <c r="A40" s="27" t="s">
        <v>98</v>
      </c>
      <c r="B40" s="122">
        <v>0</v>
      </c>
      <c r="C40" s="88">
        <v>0.02</v>
      </c>
      <c r="D40" s="122">
        <v>0</v>
      </c>
      <c r="E40" s="88">
        <v>0.02</v>
      </c>
      <c r="F40" s="122">
        <v>0</v>
      </c>
      <c r="G40" s="88">
        <v>0.02</v>
      </c>
      <c r="H40" s="122">
        <v>0</v>
      </c>
      <c r="I40" s="88">
        <v>0.02</v>
      </c>
      <c r="J40" s="91">
        <f t="shared" si="0"/>
        <v>0</v>
      </c>
    </row>
    <row r="41" spans="1:10" ht="15.95" customHeight="1">
      <c r="A41" s="25"/>
      <c r="B41" s="122"/>
      <c r="C41" s="88"/>
      <c r="D41" s="122"/>
      <c r="E41" s="88"/>
      <c r="F41" s="122"/>
      <c r="G41" s="88"/>
      <c r="H41" s="122"/>
      <c r="I41" s="88"/>
      <c r="J41" s="91"/>
    </row>
    <row r="42" spans="1:10" ht="15.95" customHeight="1">
      <c r="A42" s="27" t="s">
        <v>99</v>
      </c>
      <c r="B42" s="113">
        <v>0</v>
      </c>
      <c r="C42" s="88">
        <v>0.02</v>
      </c>
      <c r="D42" s="113">
        <v>0</v>
      </c>
      <c r="E42" s="88">
        <v>0.02</v>
      </c>
      <c r="F42" s="113">
        <v>0</v>
      </c>
      <c r="G42" s="88">
        <v>0.02</v>
      </c>
      <c r="H42" s="113">
        <v>0</v>
      </c>
      <c r="I42" s="88">
        <v>0.02</v>
      </c>
      <c r="J42" s="91">
        <f t="shared" si="0"/>
        <v>0</v>
      </c>
    </row>
    <row r="43" spans="1:10" ht="15.95" customHeight="1">
      <c r="A43" s="25"/>
      <c r="B43" s="113"/>
      <c r="C43" s="88"/>
      <c r="D43" s="113"/>
      <c r="E43" s="88"/>
      <c r="F43" s="113"/>
      <c r="G43" s="88"/>
      <c r="H43" s="113"/>
      <c r="I43" s="88"/>
      <c r="J43" s="91"/>
    </row>
    <row r="44" spans="1:10" ht="15.95" customHeight="1">
      <c r="A44" s="27" t="s">
        <v>100</v>
      </c>
      <c r="B44" s="122">
        <v>0</v>
      </c>
      <c r="C44" s="88">
        <v>0.02</v>
      </c>
      <c r="D44" s="122">
        <v>0</v>
      </c>
      <c r="E44" s="88">
        <v>0.02</v>
      </c>
      <c r="F44" s="122">
        <v>0</v>
      </c>
      <c r="G44" s="88">
        <v>0.02</v>
      </c>
      <c r="H44" s="122">
        <v>0</v>
      </c>
      <c r="I44" s="88">
        <v>0.02</v>
      </c>
      <c r="J44" s="91">
        <f t="shared" si="0"/>
        <v>0</v>
      </c>
    </row>
    <row r="45" spans="1:10" ht="15.95" customHeight="1">
      <c r="A45" s="25"/>
      <c r="B45" s="122"/>
      <c r="C45" s="88"/>
      <c r="D45" s="122"/>
      <c r="E45" s="88"/>
      <c r="F45" s="122"/>
      <c r="G45" s="88"/>
      <c r="H45" s="122"/>
      <c r="I45" s="88"/>
      <c r="J45" s="91"/>
    </row>
    <row r="46" spans="1:10" ht="15.95" customHeight="1">
      <c r="A46" s="27" t="s">
        <v>101</v>
      </c>
      <c r="B46" s="113">
        <v>0</v>
      </c>
      <c r="C46" s="88">
        <v>0.02</v>
      </c>
      <c r="D46" s="113">
        <v>0</v>
      </c>
      <c r="E46" s="88">
        <v>0.02</v>
      </c>
      <c r="F46" s="113">
        <v>0</v>
      </c>
      <c r="G46" s="88">
        <v>0.02</v>
      </c>
      <c r="H46" s="113">
        <v>0</v>
      </c>
      <c r="I46" s="88">
        <v>0.02</v>
      </c>
      <c r="J46" s="91">
        <f t="shared" si="0"/>
        <v>0</v>
      </c>
    </row>
    <row r="47" spans="1:10" ht="15.95" customHeight="1">
      <c r="A47" s="27"/>
      <c r="B47" s="113"/>
      <c r="C47" s="88"/>
      <c r="D47" s="113"/>
      <c r="E47" s="88"/>
      <c r="F47" s="113"/>
      <c r="G47" s="88"/>
      <c r="H47" s="113"/>
      <c r="I47" s="88"/>
      <c r="J47" s="91"/>
    </row>
    <row r="48" spans="1:10" ht="15.95" customHeight="1">
      <c r="A48" s="27" t="s">
        <v>102</v>
      </c>
      <c r="B48" s="122">
        <v>0</v>
      </c>
      <c r="C48" s="88">
        <v>0.02</v>
      </c>
      <c r="D48" s="122">
        <v>0</v>
      </c>
      <c r="E48" s="88">
        <v>0.02</v>
      </c>
      <c r="F48" s="122">
        <v>0</v>
      </c>
      <c r="G48" s="88">
        <v>0.02</v>
      </c>
      <c r="H48" s="122">
        <v>0</v>
      </c>
      <c r="I48" s="88">
        <v>0.02</v>
      </c>
      <c r="J48" s="91">
        <f t="shared" si="0"/>
        <v>0</v>
      </c>
    </row>
    <row r="49" spans="1:10" ht="15.95" customHeight="1">
      <c r="A49" s="25"/>
      <c r="B49" s="122"/>
      <c r="C49" s="88"/>
      <c r="D49" s="122"/>
      <c r="E49" s="88"/>
      <c r="F49" s="122"/>
      <c r="G49" s="88"/>
      <c r="H49" s="122"/>
      <c r="I49" s="88"/>
      <c r="J49" s="91"/>
    </row>
    <row r="50" spans="1:10" ht="15.95" customHeight="1">
      <c r="A50" s="27" t="s">
        <v>103</v>
      </c>
      <c r="B50" s="113">
        <v>0</v>
      </c>
      <c r="C50" s="88">
        <v>0.02</v>
      </c>
      <c r="D50" s="113">
        <v>0</v>
      </c>
      <c r="E50" s="88">
        <v>0.02</v>
      </c>
      <c r="F50" s="113">
        <v>0</v>
      </c>
      <c r="G50" s="88">
        <v>0.02</v>
      </c>
      <c r="H50" s="113">
        <v>0</v>
      </c>
      <c r="I50" s="88">
        <v>0.05</v>
      </c>
      <c r="J50" s="91">
        <f t="shared" si="0"/>
        <v>0</v>
      </c>
    </row>
    <row r="51" spans="1:10" ht="15.95" customHeight="1">
      <c r="A51" s="25"/>
      <c r="B51" s="113"/>
      <c r="C51" s="88"/>
      <c r="D51" s="113"/>
      <c r="E51" s="88"/>
      <c r="F51" s="113"/>
      <c r="G51" s="88"/>
      <c r="H51" s="113"/>
      <c r="I51" s="88"/>
      <c r="J51" s="91"/>
    </row>
    <row r="52" spans="1:10" ht="15.95" customHeight="1">
      <c r="A52" s="27" t="s">
        <v>104</v>
      </c>
      <c r="B52" s="122">
        <v>0</v>
      </c>
      <c r="C52" s="88">
        <v>0.02</v>
      </c>
      <c r="D52" s="122">
        <v>0</v>
      </c>
      <c r="E52" s="88">
        <v>0.02</v>
      </c>
      <c r="F52" s="122">
        <v>0</v>
      </c>
      <c r="G52" s="88">
        <v>0.02</v>
      </c>
      <c r="H52" s="122">
        <v>0</v>
      </c>
      <c r="I52" s="88">
        <v>0.03</v>
      </c>
      <c r="J52" s="91">
        <f t="shared" si="0"/>
        <v>0</v>
      </c>
    </row>
    <row r="53" spans="1:10" ht="15.95" customHeight="1">
      <c r="A53" s="25"/>
      <c r="B53" s="122"/>
      <c r="C53" s="88"/>
      <c r="D53" s="122"/>
      <c r="E53" s="88"/>
      <c r="F53" s="122"/>
      <c r="G53" s="88"/>
      <c r="H53" s="122"/>
      <c r="I53" s="88"/>
      <c r="J53" s="91"/>
    </row>
    <row r="54" spans="1:10" ht="15.95" customHeight="1">
      <c r="A54" s="25" t="s">
        <v>105</v>
      </c>
      <c r="B54" s="113">
        <v>0</v>
      </c>
      <c r="C54" s="88">
        <v>0.02</v>
      </c>
      <c r="D54" s="113">
        <v>0</v>
      </c>
      <c r="E54" s="88">
        <v>0.02</v>
      </c>
      <c r="F54" s="113">
        <v>0</v>
      </c>
      <c r="G54" s="88">
        <v>1.4999999999999999E-2</v>
      </c>
      <c r="H54" s="113">
        <v>0</v>
      </c>
      <c r="I54" s="88">
        <v>0.02</v>
      </c>
      <c r="J54" s="91">
        <f t="shared" si="0"/>
        <v>0</v>
      </c>
    </row>
    <row r="55" spans="1:10" ht="15.95" customHeight="1">
      <c r="A55" s="25"/>
      <c r="B55" s="113"/>
      <c r="C55" s="88"/>
      <c r="D55" s="113"/>
      <c r="E55" s="88"/>
      <c r="F55" s="113"/>
      <c r="G55" s="88"/>
      <c r="H55" s="113"/>
      <c r="I55" s="88"/>
      <c r="J55" s="91"/>
    </row>
    <row r="56" spans="1:10" ht="15.95" customHeight="1">
      <c r="A56" s="27" t="s">
        <v>106</v>
      </c>
      <c r="B56" s="122">
        <v>0</v>
      </c>
      <c r="C56" s="88">
        <v>0.02</v>
      </c>
      <c r="D56" s="122">
        <v>0</v>
      </c>
      <c r="E56" s="88">
        <v>0.02</v>
      </c>
      <c r="F56" s="122">
        <v>0</v>
      </c>
      <c r="G56" s="88">
        <v>0.02</v>
      </c>
      <c r="H56" s="122">
        <v>0</v>
      </c>
      <c r="I56" s="88">
        <v>0.03</v>
      </c>
      <c r="J56" s="91">
        <f t="shared" si="0"/>
        <v>0</v>
      </c>
    </row>
    <row r="57" spans="1:10" ht="15.95" customHeight="1">
      <c r="A57" s="25"/>
      <c r="B57" s="122"/>
      <c r="C57" s="88"/>
      <c r="D57" s="122"/>
      <c r="E57" s="88"/>
      <c r="F57" s="122"/>
      <c r="G57" s="88"/>
      <c r="H57" s="122"/>
      <c r="I57" s="88"/>
      <c r="J57" s="91"/>
    </row>
    <row r="58" spans="1:10" ht="15.95" customHeight="1">
      <c r="A58" s="27" t="s">
        <v>107</v>
      </c>
      <c r="B58" s="113">
        <v>0</v>
      </c>
      <c r="C58" s="88">
        <v>0.02</v>
      </c>
      <c r="D58" s="113">
        <v>0</v>
      </c>
      <c r="E58" s="88">
        <v>2.5000000000000001E-2</v>
      </c>
      <c r="F58" s="113">
        <v>0</v>
      </c>
      <c r="G58" s="88">
        <v>2.5000000000000001E-2</v>
      </c>
      <c r="H58" s="113">
        <v>0</v>
      </c>
      <c r="I58" s="88">
        <v>0.03</v>
      </c>
      <c r="J58" s="91">
        <f t="shared" si="0"/>
        <v>0</v>
      </c>
    </row>
    <row r="59" spans="1:10" ht="15.95" customHeight="1">
      <c r="A59" s="25"/>
      <c r="B59" s="113"/>
      <c r="C59" s="88"/>
      <c r="D59" s="113"/>
      <c r="E59" s="88"/>
      <c r="F59" s="113"/>
      <c r="G59" s="88"/>
      <c r="H59" s="113"/>
      <c r="I59" s="88"/>
      <c r="J59" s="91"/>
    </row>
    <row r="60" spans="1:10" ht="15.95" customHeight="1">
      <c r="A60" s="27" t="s">
        <v>108</v>
      </c>
      <c r="B60" s="122">
        <v>0</v>
      </c>
      <c r="C60" s="88">
        <v>0.02</v>
      </c>
      <c r="D60" s="122">
        <v>0</v>
      </c>
      <c r="E60" s="88">
        <v>1.4999999999999999E-2</v>
      </c>
      <c r="F60" s="122">
        <v>0</v>
      </c>
      <c r="G60" s="88">
        <v>1.4999999999999999E-2</v>
      </c>
      <c r="H60" s="122">
        <v>0</v>
      </c>
      <c r="I60" s="88">
        <v>0.02</v>
      </c>
      <c r="J60" s="91">
        <f t="shared" si="0"/>
        <v>0</v>
      </c>
    </row>
    <row r="61" spans="1:10" ht="15.95" customHeight="1">
      <c r="A61" s="25"/>
      <c r="B61" s="122"/>
      <c r="C61" s="88"/>
      <c r="D61" s="122"/>
      <c r="E61" s="88"/>
      <c r="F61" s="122"/>
      <c r="G61" s="88"/>
      <c r="H61" s="122"/>
      <c r="I61" s="88"/>
      <c r="J61" s="91"/>
    </row>
    <row r="62" spans="1:10" ht="15.95" customHeight="1">
      <c r="A62" s="27" t="s">
        <v>109</v>
      </c>
      <c r="B62" s="113">
        <v>0</v>
      </c>
      <c r="C62" s="88">
        <v>0.02</v>
      </c>
      <c r="D62" s="113">
        <v>0</v>
      </c>
      <c r="E62" s="88">
        <v>0.02</v>
      </c>
      <c r="F62" s="113">
        <v>0</v>
      </c>
      <c r="G62" s="88">
        <v>0.02</v>
      </c>
      <c r="H62" s="113">
        <v>0</v>
      </c>
      <c r="I62" s="88">
        <v>0.03</v>
      </c>
      <c r="J62" s="91">
        <f t="shared" si="0"/>
        <v>0</v>
      </c>
    </row>
    <row r="63" spans="1:10" ht="15.95" customHeight="1">
      <c r="A63" s="25"/>
      <c r="B63" s="113"/>
      <c r="C63" s="88"/>
      <c r="D63" s="113"/>
      <c r="E63" s="88"/>
      <c r="F63" s="113"/>
      <c r="G63" s="88"/>
      <c r="H63" s="113"/>
      <c r="I63" s="88"/>
      <c r="J63" s="91"/>
    </row>
    <row r="64" spans="1:10" ht="15.95" customHeight="1">
      <c r="A64" s="27" t="s">
        <v>110</v>
      </c>
      <c r="B64" s="122">
        <v>0</v>
      </c>
      <c r="C64" s="88">
        <v>0.02</v>
      </c>
      <c r="D64" s="122">
        <v>0</v>
      </c>
      <c r="E64" s="88">
        <v>0.02</v>
      </c>
      <c r="F64" s="122">
        <v>0</v>
      </c>
      <c r="G64" s="88">
        <v>0.02</v>
      </c>
      <c r="H64" s="122">
        <v>0</v>
      </c>
      <c r="I64" s="88">
        <v>0.03</v>
      </c>
      <c r="J64" s="91">
        <f t="shared" si="0"/>
        <v>0</v>
      </c>
    </row>
    <row r="65" spans="1:10" ht="15.95" customHeight="1">
      <c r="A65" s="25"/>
      <c r="B65" s="122"/>
      <c r="C65" s="88"/>
      <c r="D65" s="122"/>
      <c r="E65" s="88"/>
      <c r="F65" s="122"/>
      <c r="G65" s="88"/>
      <c r="H65" s="122"/>
      <c r="I65" s="88"/>
      <c r="J65" s="91"/>
    </row>
    <row r="66" spans="1:10" ht="15.95" customHeight="1">
      <c r="A66" s="27" t="s">
        <v>111</v>
      </c>
      <c r="B66" s="113">
        <v>0</v>
      </c>
      <c r="C66" s="88">
        <v>0.03</v>
      </c>
      <c r="D66" s="113">
        <v>0</v>
      </c>
      <c r="E66" s="88">
        <v>2.5000000000000001E-2</v>
      </c>
      <c r="F66" s="113">
        <v>0</v>
      </c>
      <c r="G66" s="88">
        <v>0.02</v>
      </c>
      <c r="H66" s="113">
        <v>0</v>
      </c>
      <c r="I66" s="88">
        <v>0</v>
      </c>
      <c r="J66" s="91">
        <f t="shared" si="0"/>
        <v>0</v>
      </c>
    </row>
    <row r="67" spans="1:10" ht="15.95" customHeight="1">
      <c r="A67" s="25"/>
      <c r="B67" s="113"/>
      <c r="C67" s="88"/>
      <c r="D67" s="113"/>
      <c r="E67" s="88"/>
      <c r="F67" s="113"/>
      <c r="G67" s="88"/>
      <c r="H67" s="113"/>
      <c r="I67" s="88"/>
      <c r="J67" s="91"/>
    </row>
    <row r="68" spans="1:10" ht="15.95" customHeight="1">
      <c r="A68" s="27" t="s">
        <v>112</v>
      </c>
      <c r="B68" s="122">
        <v>0</v>
      </c>
      <c r="C68" s="88">
        <v>1.4999999999999999E-2</v>
      </c>
      <c r="D68" s="122">
        <v>0</v>
      </c>
      <c r="E68" s="88">
        <v>0.01</v>
      </c>
      <c r="F68" s="122">
        <v>0</v>
      </c>
      <c r="G68" s="88">
        <v>0.01</v>
      </c>
      <c r="H68" s="122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5.95" customHeight="1">
      <c r="A69" s="25"/>
      <c r="B69" s="122"/>
      <c r="C69" s="88"/>
      <c r="D69" s="122"/>
      <c r="E69" s="88"/>
      <c r="F69" s="122"/>
      <c r="G69" s="88"/>
      <c r="H69" s="122"/>
      <c r="I69" s="88"/>
      <c r="J69" s="91"/>
    </row>
    <row r="70" spans="1:10" ht="36.950000000000003" customHeight="1">
      <c r="A70" s="27" t="s">
        <v>113</v>
      </c>
      <c r="B70" s="113">
        <v>0</v>
      </c>
      <c r="C70" s="88">
        <v>0.02</v>
      </c>
      <c r="D70" s="113">
        <v>0</v>
      </c>
      <c r="E70" s="88">
        <v>1.4999999999999999E-2</v>
      </c>
      <c r="F70" s="113">
        <v>0</v>
      </c>
      <c r="G70" s="88">
        <v>1.4999999999999999E-2</v>
      </c>
      <c r="H70" s="113">
        <v>0</v>
      </c>
      <c r="I70" s="88">
        <v>0</v>
      </c>
      <c r="J70" s="91">
        <f t="shared" si="1"/>
        <v>0</v>
      </c>
    </row>
    <row r="71" spans="1:10" ht="15.95" customHeight="1">
      <c r="A71" s="25"/>
      <c r="B71" s="113"/>
      <c r="C71" s="88"/>
      <c r="D71" s="113"/>
      <c r="E71" s="88"/>
      <c r="F71" s="113"/>
      <c r="G71" s="88"/>
      <c r="H71" s="113"/>
      <c r="I71" s="88"/>
      <c r="J71" s="91"/>
    </row>
    <row r="72" spans="1:10" ht="15.95" customHeight="1">
      <c r="A72" s="25" t="s">
        <v>114</v>
      </c>
      <c r="B72" s="122">
        <v>0</v>
      </c>
      <c r="C72" s="88">
        <v>1.4999999999999999E-2</v>
      </c>
      <c r="D72" s="122">
        <v>0</v>
      </c>
      <c r="E72" s="88">
        <v>0.02</v>
      </c>
      <c r="F72" s="122">
        <v>0</v>
      </c>
      <c r="G72" s="88">
        <v>0.02</v>
      </c>
      <c r="H72" s="122">
        <v>0</v>
      </c>
      <c r="I72" s="88">
        <v>0.05</v>
      </c>
      <c r="J72" s="91">
        <f t="shared" si="1"/>
        <v>0</v>
      </c>
    </row>
    <row r="73" spans="1:10" ht="15.95" customHeight="1">
      <c r="A73" s="25"/>
      <c r="B73" s="122"/>
      <c r="C73" s="88"/>
      <c r="D73" s="122"/>
      <c r="E73" s="88"/>
      <c r="F73" s="122"/>
      <c r="G73" s="88"/>
      <c r="H73" s="122"/>
      <c r="I73" s="88"/>
      <c r="J73" s="91"/>
    </row>
    <row r="74" spans="1:10" ht="15.95" customHeight="1">
      <c r="A74" s="27" t="s">
        <v>115</v>
      </c>
      <c r="B74" s="113">
        <v>0</v>
      </c>
      <c r="C74" s="88">
        <v>0.01</v>
      </c>
      <c r="D74" s="113">
        <v>0</v>
      </c>
      <c r="E74" s="88">
        <v>0.02</v>
      </c>
      <c r="F74" s="113">
        <v>0</v>
      </c>
      <c r="G74" s="88">
        <v>0.02</v>
      </c>
      <c r="H74" s="113">
        <v>0</v>
      </c>
      <c r="I74" s="88">
        <v>0</v>
      </c>
      <c r="J74" s="91">
        <f t="shared" si="1"/>
        <v>0</v>
      </c>
    </row>
    <row r="75" spans="1:10" ht="15.95" customHeight="1">
      <c r="A75" s="25"/>
      <c r="B75" s="113"/>
      <c r="C75" s="88"/>
      <c r="D75" s="113"/>
      <c r="E75" s="88"/>
      <c r="F75" s="113"/>
      <c r="G75" s="88"/>
      <c r="H75" s="113"/>
      <c r="I75" s="88"/>
      <c r="J75" s="91"/>
    </row>
    <row r="76" spans="1:10" ht="15.95" customHeight="1">
      <c r="A76" s="25" t="s">
        <v>116</v>
      </c>
      <c r="B76" s="122">
        <v>0</v>
      </c>
      <c r="C76" s="88">
        <v>0</v>
      </c>
      <c r="D76" s="122">
        <v>0</v>
      </c>
      <c r="E76" s="88">
        <v>0.02</v>
      </c>
      <c r="F76" s="122">
        <v>0</v>
      </c>
      <c r="G76" s="88">
        <v>0.02</v>
      </c>
      <c r="H76" s="122">
        <v>0</v>
      </c>
      <c r="I76" s="88">
        <v>0.03</v>
      </c>
      <c r="J76" s="91">
        <f t="shared" si="1"/>
        <v>0</v>
      </c>
    </row>
    <row r="77" spans="1:10" ht="15.95" customHeight="1">
      <c r="A77" s="25"/>
      <c r="B77" s="122"/>
      <c r="C77" s="88"/>
      <c r="D77" s="122"/>
      <c r="E77" s="88"/>
      <c r="F77" s="122"/>
      <c r="G77" s="88"/>
      <c r="H77" s="122"/>
      <c r="I77" s="88"/>
      <c r="J77" s="91"/>
    </row>
    <row r="78" spans="1:10" ht="15.95" customHeight="1">
      <c r="A78" s="27" t="s">
        <v>117</v>
      </c>
      <c r="B78" s="113">
        <v>0</v>
      </c>
      <c r="C78" s="88">
        <v>0.01</v>
      </c>
      <c r="D78" s="113">
        <v>0</v>
      </c>
      <c r="E78" s="88">
        <v>0.01</v>
      </c>
      <c r="F78" s="113">
        <v>0</v>
      </c>
      <c r="G78" s="88">
        <v>0.01</v>
      </c>
      <c r="H78" s="113">
        <v>0</v>
      </c>
      <c r="I78" s="88">
        <v>0.02</v>
      </c>
      <c r="J78" s="91">
        <f t="shared" si="1"/>
        <v>0</v>
      </c>
    </row>
    <row r="79" spans="1:10" ht="15.95" customHeight="1">
      <c r="A79" s="25"/>
      <c r="B79" s="113"/>
      <c r="C79" s="88"/>
      <c r="D79" s="113"/>
      <c r="E79" s="88"/>
      <c r="F79" s="113"/>
      <c r="G79" s="88"/>
      <c r="H79" s="113"/>
      <c r="I79" s="88"/>
      <c r="J79" s="91"/>
    </row>
    <row r="80" spans="1:10" ht="15.95" customHeight="1">
      <c r="A80" s="27" t="s">
        <v>118</v>
      </c>
      <c r="B80" s="122">
        <v>0</v>
      </c>
      <c r="C80" s="88">
        <v>0</v>
      </c>
      <c r="D80" s="122">
        <v>0</v>
      </c>
      <c r="E80" s="88">
        <v>0.01</v>
      </c>
      <c r="F80" s="122">
        <v>0</v>
      </c>
      <c r="G80" s="88">
        <v>0.01</v>
      </c>
      <c r="H80" s="122">
        <v>0</v>
      </c>
      <c r="I80" s="88">
        <v>0.04</v>
      </c>
      <c r="J80" s="91">
        <f t="shared" si="1"/>
        <v>0</v>
      </c>
    </row>
    <row r="81" spans="1:11" ht="15.95" customHeight="1">
      <c r="A81" s="25"/>
      <c r="B81" s="122"/>
      <c r="C81" s="88"/>
      <c r="D81" s="122"/>
      <c r="E81" s="88"/>
      <c r="F81" s="122"/>
      <c r="G81" s="88"/>
      <c r="H81" s="122"/>
      <c r="I81" s="88"/>
      <c r="J81" s="91"/>
    </row>
    <row r="82" spans="1:11" ht="15.95" customHeight="1">
      <c r="A82" s="27" t="s">
        <v>119</v>
      </c>
      <c r="B82" s="113">
        <v>0</v>
      </c>
      <c r="C82" s="88">
        <v>0.02</v>
      </c>
      <c r="D82" s="113">
        <v>0</v>
      </c>
      <c r="E82" s="88">
        <v>0.01</v>
      </c>
      <c r="F82" s="113">
        <v>0</v>
      </c>
      <c r="G82" s="88">
        <v>1.4999999999999999E-2</v>
      </c>
      <c r="H82" s="113">
        <v>0</v>
      </c>
      <c r="I82" s="88">
        <v>0.04</v>
      </c>
      <c r="J82" s="91">
        <f t="shared" si="1"/>
        <v>0</v>
      </c>
    </row>
    <row r="83" spans="1:11" ht="15.95" customHeight="1">
      <c r="A83" s="25"/>
      <c r="B83" s="113"/>
      <c r="C83" s="88"/>
      <c r="D83" s="113"/>
      <c r="E83" s="88"/>
      <c r="F83" s="113"/>
      <c r="G83" s="88"/>
      <c r="H83" s="113"/>
      <c r="I83" s="88"/>
      <c r="J83" s="91"/>
    </row>
    <row r="84" spans="1:11" ht="15.95" customHeight="1">
      <c r="A84" s="25" t="s">
        <v>120</v>
      </c>
      <c r="B84" s="122">
        <v>0</v>
      </c>
      <c r="C84" s="88">
        <v>0</v>
      </c>
      <c r="D84" s="122">
        <v>0</v>
      </c>
      <c r="E84" s="88">
        <v>0.01</v>
      </c>
      <c r="F84" s="122">
        <v>0</v>
      </c>
      <c r="G84" s="88">
        <v>0.01</v>
      </c>
      <c r="H84" s="122">
        <v>0</v>
      </c>
      <c r="I84" s="88">
        <v>0.04</v>
      </c>
      <c r="J84" s="91">
        <f t="shared" si="1"/>
        <v>0</v>
      </c>
    </row>
    <row r="85" spans="1:11" ht="15.95" customHeight="1">
      <c r="A85" s="25"/>
      <c r="B85" s="122"/>
      <c r="C85" s="88"/>
      <c r="D85" s="122"/>
      <c r="E85" s="88"/>
      <c r="F85" s="122"/>
      <c r="G85" s="88"/>
      <c r="H85" s="122"/>
      <c r="I85" s="88"/>
      <c r="J85" s="91"/>
    </row>
    <row r="86" spans="1:11" ht="15.95" customHeight="1">
      <c r="A86" s="29" t="s">
        <v>121</v>
      </c>
      <c r="B86" s="113">
        <v>0</v>
      </c>
      <c r="C86" s="88">
        <v>0</v>
      </c>
      <c r="D86" s="113">
        <v>0</v>
      </c>
      <c r="E86" s="88">
        <v>0.02</v>
      </c>
      <c r="F86" s="113">
        <v>0</v>
      </c>
      <c r="G86" s="88">
        <v>0.02</v>
      </c>
      <c r="H86" s="113">
        <v>0</v>
      </c>
      <c r="I86" s="88">
        <v>0.15</v>
      </c>
      <c r="J86" s="91">
        <f t="shared" si="1"/>
        <v>0</v>
      </c>
    </row>
    <row r="87" spans="1:11" ht="15.95" customHeight="1">
      <c r="A87" s="49"/>
      <c r="B87" s="113"/>
      <c r="C87" s="88"/>
      <c r="D87" s="113"/>
      <c r="E87" s="88"/>
      <c r="F87" s="113"/>
      <c r="G87" s="88"/>
      <c r="H87" s="113"/>
      <c r="I87" s="88"/>
      <c r="J87" s="91"/>
    </row>
    <row r="88" spans="1:11" ht="15.95" customHeight="1">
      <c r="A88" s="7" t="s">
        <v>122</v>
      </c>
      <c r="B88" s="119">
        <f>SUMPRODUCT(B2:B87,$C$2:$C$87)</f>
        <v>0</v>
      </c>
      <c r="C88" s="88">
        <f>SUM(C2:C86)</f>
        <v>1.0000000000000007</v>
      </c>
      <c r="D88" s="119">
        <f>SUMPRODUCT(D2:D87,$C$2:$C$87)</f>
        <v>0</v>
      </c>
      <c r="E88" s="90">
        <f>SUM(E2:E86)</f>
        <v>1.0000000000000007</v>
      </c>
      <c r="F88" s="119">
        <f>SUMPRODUCT(F2:F87,$C$2:$C$87)</f>
        <v>0</v>
      </c>
      <c r="G88" s="90">
        <f>SUM(G2:G86)</f>
        <v>1.0000000000000007</v>
      </c>
      <c r="H88" s="119">
        <f>SUMPRODUCT(H2:H87,$C$2:$C$87)</f>
        <v>0</v>
      </c>
      <c r="I88" s="90">
        <f>SUM(I2:I86)</f>
        <v>0.99500000000000044</v>
      </c>
      <c r="J88" s="107">
        <f>SUM(J2:J87)</f>
        <v>0</v>
      </c>
      <c r="K88" s="15" t="s">
        <v>123</v>
      </c>
    </row>
    <row r="89" spans="1:11" ht="32.25" customHeight="1">
      <c r="A89" s="136"/>
      <c r="B89" s="136"/>
      <c r="C89" s="136"/>
      <c r="D89" s="136"/>
      <c r="E89" s="125"/>
      <c r="F89" s="136"/>
      <c r="G89" s="125"/>
      <c r="H89" s="136"/>
      <c r="I89" s="125"/>
      <c r="J89" s="125"/>
    </row>
    <row r="90" spans="1:11">
      <c r="A90" s="136"/>
      <c r="B90" s="136"/>
      <c r="C90" s="136"/>
      <c r="D90" s="125"/>
      <c r="E90" s="125"/>
      <c r="F90" s="125"/>
      <c r="G90" s="125"/>
      <c r="H90" s="125"/>
      <c r="I90" s="125"/>
      <c r="J90" s="125"/>
    </row>
    <row r="91" spans="1:11">
      <c r="A91" s="136"/>
      <c r="B91" s="136"/>
      <c r="C91" s="136"/>
      <c r="D91" s="125"/>
      <c r="E91" s="125"/>
      <c r="F91" s="153"/>
      <c r="G91" s="125"/>
      <c r="H91" s="125"/>
      <c r="I91" s="125"/>
      <c r="J91" s="125"/>
    </row>
    <row r="92" spans="1:11">
      <c r="A92" s="136"/>
      <c r="B92" s="136"/>
      <c r="C92" s="136"/>
      <c r="D92" s="125"/>
      <c r="E92" s="125"/>
      <c r="F92" s="125"/>
      <c r="G92" s="125"/>
      <c r="H92" s="125"/>
      <c r="I92" s="125"/>
      <c r="J92" s="125"/>
    </row>
    <row r="93" spans="1:11" ht="12.75" customHeight="1">
      <c r="A93" s="136"/>
      <c r="B93" s="136"/>
      <c r="C93" s="136"/>
      <c r="D93" s="125"/>
      <c r="E93" s="125"/>
      <c r="F93" s="125"/>
      <c r="G93" s="125"/>
      <c r="H93" s="125"/>
      <c r="I93" s="125"/>
      <c r="J93" s="125"/>
    </row>
    <row r="94" spans="1:11">
      <c r="A94" s="136"/>
      <c r="B94" s="136"/>
      <c r="C94" s="136"/>
      <c r="D94" s="125"/>
      <c r="E94" s="125"/>
      <c r="F94" s="125"/>
      <c r="G94" s="125"/>
      <c r="H94" s="125"/>
      <c r="I94" s="125"/>
      <c r="J94" s="125"/>
    </row>
    <row r="95" spans="1:11">
      <c r="A95" s="136"/>
      <c r="B95" s="136"/>
      <c r="C95" s="136"/>
      <c r="D95" s="125"/>
      <c r="E95" s="125"/>
      <c r="F95" s="125"/>
      <c r="G95" s="125"/>
      <c r="H95" s="125"/>
      <c r="I95" s="125"/>
      <c r="J95" s="125"/>
    </row>
    <row r="96" spans="1:11">
      <c r="A96" s="136"/>
      <c r="B96" s="136"/>
      <c r="C96" s="136"/>
      <c r="D96" s="125"/>
      <c r="E96" s="125"/>
      <c r="F96" s="125"/>
      <c r="G96" s="125"/>
      <c r="H96" s="125"/>
      <c r="I96" s="125"/>
      <c r="J96" s="125"/>
    </row>
    <row r="97" spans="1:10">
      <c r="A97" s="136"/>
      <c r="B97" s="136"/>
      <c r="C97" s="136"/>
      <c r="D97" s="125"/>
      <c r="E97" s="125"/>
      <c r="F97" s="125"/>
      <c r="G97" s="125"/>
      <c r="H97" s="125"/>
      <c r="I97" s="125"/>
      <c r="J97" s="125"/>
    </row>
    <row r="98" spans="1:10">
      <c r="A98" s="136"/>
      <c r="B98" s="136"/>
      <c r="C98" s="136"/>
      <c r="D98" s="125"/>
      <c r="E98" s="125"/>
      <c r="F98" s="125"/>
      <c r="G98" s="125"/>
      <c r="H98" s="125"/>
      <c r="I98" s="125"/>
      <c r="J98" s="125"/>
    </row>
    <row r="99" spans="1:10">
      <c r="A99" s="136"/>
      <c r="B99" s="136"/>
      <c r="C99" s="136"/>
      <c r="D99" s="125"/>
      <c r="E99" s="125"/>
      <c r="F99" s="125"/>
      <c r="G99" s="125"/>
      <c r="H99" s="125"/>
      <c r="I99" s="125"/>
      <c r="J99" s="125"/>
    </row>
    <row r="100" spans="1:10">
      <c r="A100" s="136"/>
      <c r="B100" s="136"/>
      <c r="C100" s="136"/>
      <c r="D100" s="125"/>
      <c r="E100" s="125"/>
      <c r="F100" s="125"/>
      <c r="G100" s="125"/>
      <c r="H100" s="125"/>
      <c r="I100" s="125"/>
      <c r="J100" s="125"/>
    </row>
    <row r="101" spans="1:10">
      <c r="A101" s="136"/>
      <c r="B101" s="136"/>
      <c r="C101" s="136"/>
      <c r="D101" s="125"/>
      <c r="E101" s="125"/>
      <c r="F101" s="125"/>
      <c r="G101" s="125"/>
      <c r="H101" s="125"/>
      <c r="I101" s="125"/>
      <c r="J101" s="125"/>
    </row>
    <row r="102" spans="1:10">
      <c r="A102" s="136"/>
      <c r="B102" s="136"/>
      <c r="C102" s="136"/>
      <c r="D102" s="125"/>
      <c r="E102" s="125"/>
      <c r="F102" s="125"/>
      <c r="G102" s="125"/>
      <c r="H102" s="125"/>
      <c r="I102" s="125"/>
      <c r="J102" s="125"/>
    </row>
    <row r="103" spans="1:10">
      <c r="A103" s="134"/>
      <c r="B103" s="134"/>
      <c r="C103" s="134"/>
    </row>
    <row r="104" spans="1:10">
      <c r="A104" s="134"/>
      <c r="B104" s="134"/>
      <c r="C104" s="134"/>
    </row>
    <row r="105" spans="1:10">
      <c r="A105" s="134"/>
      <c r="B105" s="134"/>
      <c r="C105" s="134"/>
    </row>
    <row r="106" spans="1:10">
      <c r="A106" s="134"/>
      <c r="B106" s="134"/>
      <c r="C106" s="134"/>
    </row>
    <row r="107" spans="1:10">
      <c r="A107" s="134"/>
      <c r="B107" s="134"/>
      <c r="C107" s="134"/>
    </row>
    <row r="108" spans="1:10">
      <c r="A108" s="134"/>
      <c r="B108" s="134"/>
      <c r="C108" s="134"/>
    </row>
    <row r="109" spans="1:10">
      <c r="A109" s="134"/>
      <c r="B109" s="134"/>
      <c r="C109" s="134"/>
    </row>
    <row r="110" spans="1:10">
      <c r="A110" s="134"/>
      <c r="B110" s="134"/>
      <c r="C110" s="134"/>
    </row>
    <row r="111" spans="1:10">
      <c r="A111" s="134"/>
      <c r="B111" s="134"/>
      <c r="C111" s="134"/>
    </row>
    <row r="112" spans="1:10">
      <c r="A112" s="134"/>
      <c r="B112" s="134"/>
      <c r="C112" s="134"/>
    </row>
    <row r="113" spans="1:3">
      <c r="A113" s="134"/>
      <c r="B113" s="134"/>
      <c r="C113" s="134"/>
    </row>
    <row r="114" spans="1:3">
      <c r="A114" s="134"/>
      <c r="B114" s="134"/>
      <c r="C114" s="134"/>
    </row>
    <row r="115" spans="1:3">
      <c r="A115" s="134"/>
      <c r="B115" s="134"/>
      <c r="C115" s="134"/>
    </row>
    <row r="116" spans="1:3">
      <c r="A116" s="134"/>
      <c r="B116" s="134"/>
      <c r="C116" s="134"/>
    </row>
    <row r="117" spans="1:3">
      <c r="A117" s="134"/>
      <c r="B117" s="134"/>
      <c r="C117" s="134"/>
    </row>
    <row r="118" spans="1:3">
      <c r="A118" s="134"/>
      <c r="B118" s="134"/>
      <c r="C118" s="134"/>
    </row>
    <row r="119" spans="1:3">
      <c r="A119" s="134"/>
      <c r="B119" s="134"/>
      <c r="C119" s="134"/>
    </row>
    <row r="120" spans="1:3">
      <c r="A120" s="134"/>
      <c r="B120" s="134"/>
      <c r="C120" s="134"/>
    </row>
    <row r="121" spans="1:3">
      <c r="A121" s="134"/>
      <c r="B121" s="134"/>
      <c r="C121" s="134"/>
    </row>
    <row r="122" spans="1:3">
      <c r="A122" s="134"/>
      <c r="B122" s="134"/>
      <c r="C122" s="134"/>
    </row>
    <row r="123" spans="1:3">
      <c r="A123" s="134"/>
      <c r="B123" s="134"/>
      <c r="C123" s="134"/>
    </row>
    <row r="124" spans="1:3">
      <c r="A124" s="134"/>
      <c r="B124" s="134"/>
      <c r="C124" s="134"/>
    </row>
    <row r="125" spans="1:3">
      <c r="A125" s="134"/>
      <c r="B125" s="134"/>
      <c r="C125" s="134"/>
    </row>
    <row r="126" spans="1:3">
      <c r="A126" s="134"/>
      <c r="B126" s="134"/>
      <c r="C126" s="134"/>
    </row>
    <row r="127" spans="1:3">
      <c r="A127" s="134"/>
      <c r="B127" s="134"/>
      <c r="C127" s="134"/>
    </row>
    <row r="128" spans="1:3">
      <c r="A128" s="134"/>
      <c r="B128" s="134"/>
      <c r="C128" s="134"/>
    </row>
    <row r="129" spans="1:3">
      <c r="A129" s="134"/>
      <c r="B129" s="134"/>
      <c r="C129" s="134"/>
    </row>
    <row r="130" spans="1:3">
      <c r="A130" s="134"/>
      <c r="B130" s="134"/>
      <c r="C130" s="134"/>
    </row>
    <row r="131" spans="1:3">
      <c r="A131" s="134"/>
      <c r="B131" s="134"/>
      <c r="C131" s="134"/>
    </row>
    <row r="132" spans="1:3">
      <c r="A132" s="134"/>
      <c r="B132" s="134"/>
      <c r="C132" s="134"/>
    </row>
    <row r="133" spans="1:3">
      <c r="A133" s="134"/>
      <c r="B133" s="134"/>
      <c r="C133" s="134"/>
    </row>
    <row r="134" spans="1:3">
      <c r="A134" s="134"/>
      <c r="B134" s="134"/>
      <c r="C134" s="134"/>
    </row>
    <row r="135" spans="1:3">
      <c r="A135" s="134"/>
      <c r="B135" s="134"/>
      <c r="C135" s="134"/>
    </row>
  </sheetData>
  <sheetProtection algorithmName="SHA-512" hashValue="WfTnjYUuuTrz1eC7BakHHlqdEKZYvqBEoc0RStQMlrxTPXnAb8UCVRZ6Y658jKsy5EF6fZjHw0nb7dbKBb9HbA==" saltValue="FJyIplfcjaf4KYA0fxPjKQ==" spinCount="100000" sheet="1" objects="1" scenarios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80" zoomScaleNormal="80" workbookViewId="0">
      <pane xSplit="1" ySplit="2" topLeftCell="C20" activePane="bottomRight" state="frozen"/>
      <selection pane="bottomRight" activeCell="C20" sqref="C20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0" customWidth="1"/>
    <col min="2" max="4" width="48.625" style="130" customWidth="1"/>
    <col min="5" max="5" width="13.375" style="130" customWidth="1"/>
    <col min="6" max="6" width="14.875" style="1" customWidth="1"/>
    <col min="7" max="16384" width="10.875" style="1"/>
  </cols>
  <sheetData>
    <row r="1" spans="1:6">
      <c r="A1" s="2"/>
      <c r="B1" s="171" t="s">
        <v>124</v>
      </c>
      <c r="C1" s="171"/>
      <c r="D1" s="171"/>
      <c r="E1" s="1"/>
    </row>
    <row r="2" spans="1:6" ht="66" customHeight="1">
      <c r="A2" s="22" t="s">
        <v>125</v>
      </c>
      <c r="B2" s="48" t="s">
        <v>126</v>
      </c>
      <c r="C2" s="48" t="s">
        <v>127</v>
      </c>
      <c r="D2" s="48" t="s">
        <v>128</v>
      </c>
      <c r="E2" s="36"/>
      <c r="F2" s="11"/>
    </row>
    <row r="3" spans="1:6" ht="15.95" customHeight="1">
      <c r="A3" s="12" t="s">
        <v>129</v>
      </c>
      <c r="B3" s="123"/>
      <c r="C3" s="123"/>
      <c r="D3" s="123"/>
      <c r="E3" s="1"/>
    </row>
    <row r="4" spans="1:6" ht="15.95" customHeight="1">
      <c r="A4" s="12"/>
      <c r="B4" s="123"/>
      <c r="C4" s="123"/>
      <c r="D4" s="123"/>
      <c r="E4" s="1"/>
    </row>
    <row r="5" spans="1:6" ht="15.95" customHeight="1">
      <c r="A5" s="12" t="s">
        <v>130</v>
      </c>
      <c r="B5" s="124"/>
      <c r="C5" s="124"/>
      <c r="D5" s="124"/>
      <c r="E5" s="1"/>
    </row>
    <row r="6" spans="1:6" ht="15.95" customHeight="1">
      <c r="A6" s="12"/>
      <c r="B6" s="124"/>
      <c r="C6" s="124"/>
      <c r="D6" s="124"/>
      <c r="E6" s="1"/>
    </row>
    <row r="7" spans="1:6" ht="15.95" customHeight="1">
      <c r="A7" s="12" t="s">
        <v>131</v>
      </c>
      <c r="B7" s="123"/>
      <c r="C7" s="123"/>
      <c r="D7" s="123"/>
      <c r="E7" s="1"/>
    </row>
    <row r="8" spans="1:6" ht="15.95" customHeight="1">
      <c r="A8" s="12"/>
      <c r="B8" s="123"/>
      <c r="C8" s="114"/>
      <c r="D8" s="114"/>
      <c r="E8" s="1"/>
    </row>
    <row r="9" spans="1:6" ht="50.1" customHeight="1">
      <c r="A9" s="13" t="s">
        <v>132</v>
      </c>
      <c r="B9" s="124"/>
      <c r="C9" s="124"/>
      <c r="D9" s="124"/>
      <c r="E9" s="1"/>
    </row>
    <row r="10" spans="1:6" ht="15.95" customHeight="1">
      <c r="A10" s="12"/>
      <c r="B10" s="124"/>
      <c r="C10" s="124"/>
      <c r="D10" s="124"/>
      <c r="E10" s="1"/>
    </row>
    <row r="11" spans="1:6" ht="15.95" customHeight="1">
      <c r="A11" s="12" t="s">
        <v>133</v>
      </c>
      <c r="B11" s="123"/>
      <c r="C11" s="123"/>
      <c r="D11" s="123"/>
      <c r="E11" s="1"/>
    </row>
    <row r="12" spans="1:6" ht="15.95" customHeight="1">
      <c r="A12" s="12"/>
      <c r="B12" s="123"/>
      <c r="C12" s="114"/>
      <c r="D12" s="114"/>
      <c r="E12" s="1"/>
    </row>
    <row r="13" spans="1:6" ht="15.95" customHeight="1">
      <c r="A13" s="19" t="s">
        <v>134</v>
      </c>
      <c r="B13" s="58">
        <f>SUM(B3:B12)</f>
        <v>0</v>
      </c>
      <c r="C13" s="58">
        <f>C3+C5+C7+C9+C11</f>
        <v>0</v>
      </c>
      <c r="D13" s="58">
        <f>D3+D5+D7+D9+D11</f>
        <v>0</v>
      </c>
      <c r="E13" s="1" t="s">
        <v>67</v>
      </c>
    </row>
    <row r="14" spans="1:6" ht="15.95" customHeight="1">
      <c r="A14" s="19" t="s">
        <v>26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62</v>
      </c>
      <c r="B15" s="54">
        <f>B13*B14</f>
        <v>0</v>
      </c>
      <c r="C15" s="54">
        <f>C13*C14</f>
        <v>0</v>
      </c>
      <c r="D15" s="54">
        <f t="shared" ref="D15" si="0">D13*D14</f>
        <v>0</v>
      </c>
      <c r="E15" s="115">
        <f>SUM(B15:D15)</f>
        <v>0</v>
      </c>
      <c r="F15" s="15" t="s">
        <v>135</v>
      </c>
    </row>
    <row r="16" spans="1:6">
      <c r="A16" s="147"/>
      <c r="B16" s="137"/>
      <c r="C16" s="137"/>
      <c r="D16" s="137"/>
      <c r="E16" s="137"/>
    </row>
    <row r="17" spans="1:5" ht="20.45" customHeight="1">
      <c r="A17" s="135" t="s">
        <v>136</v>
      </c>
      <c r="B17" s="135"/>
      <c r="C17" s="154"/>
      <c r="D17" s="135"/>
      <c r="E17" s="137"/>
    </row>
    <row r="18" spans="1:5">
      <c r="A18" s="137"/>
      <c r="B18" s="137"/>
      <c r="C18" s="137"/>
      <c r="D18" s="137"/>
      <c r="E18" s="137"/>
    </row>
    <row r="19" spans="1:5">
      <c r="A19" s="137"/>
      <c r="B19" s="137"/>
      <c r="C19" s="137"/>
      <c r="D19" s="137"/>
      <c r="E19" s="137"/>
    </row>
    <row r="20" spans="1:5">
      <c r="A20" s="137"/>
      <c r="B20" s="137"/>
      <c r="C20" s="137"/>
      <c r="D20" s="137"/>
      <c r="E20" s="137"/>
    </row>
    <row r="21" spans="1:5">
      <c r="A21" s="137"/>
      <c r="B21" s="137"/>
      <c r="C21" s="137"/>
      <c r="D21" s="137"/>
      <c r="E21" s="137"/>
    </row>
    <row r="22" spans="1:5">
      <c r="A22" s="137"/>
      <c r="B22" s="137"/>
      <c r="C22" s="137"/>
      <c r="D22" s="137"/>
      <c r="E22" s="137"/>
    </row>
    <row r="23" spans="1:5">
      <c r="A23" s="137"/>
      <c r="B23" s="137"/>
      <c r="C23" s="137"/>
      <c r="D23" s="137"/>
      <c r="E23" s="137"/>
    </row>
    <row r="24" spans="1:5">
      <c r="A24" s="137"/>
      <c r="B24" s="137"/>
      <c r="C24" s="137"/>
      <c r="D24" s="137"/>
      <c r="E24" s="137"/>
    </row>
    <row r="25" spans="1:5">
      <c r="A25" s="137"/>
      <c r="B25" s="137"/>
      <c r="C25" s="137"/>
      <c r="D25" s="137"/>
      <c r="E25" s="137"/>
    </row>
    <row r="26" spans="1:5">
      <c r="A26" s="137"/>
      <c r="B26" s="137"/>
      <c r="C26" s="137"/>
      <c r="D26" s="137"/>
      <c r="E26" s="137"/>
    </row>
    <row r="27" spans="1:5">
      <c r="A27" s="137"/>
      <c r="B27" s="137"/>
      <c r="C27" s="137"/>
      <c r="D27" s="137"/>
      <c r="E27" s="137"/>
    </row>
  </sheetData>
  <sheetProtection algorithmName="SHA-512" hashValue="rHyOUygDnrbHdZNOukMiZPK1olJgaqkXFpwqiHiHD1gscsq1kuDCS0J75bptuz2vluLq7kHAPdDBlKZ7NP3p1Q==" saltValue="ufPI7OyS4ITIyWK6rIiVXg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tabSelected="1" topLeftCell="A2" workbookViewId="0">
      <selection activeCell="A2" sqref="A2"/>
    </sheetView>
  </sheetViews>
  <sheetFormatPr defaultColWidth="10.875" defaultRowHeight="15.6"/>
  <cols>
    <col min="1" max="1" width="39" style="130" customWidth="1"/>
    <col min="2" max="2" width="16" style="130" customWidth="1"/>
    <col min="3" max="4" width="16.625" style="130" customWidth="1"/>
    <col min="5" max="5" width="10.875" style="130" customWidth="1"/>
    <col min="6" max="6" width="14" style="130" customWidth="1"/>
    <col min="7" max="7" width="10.875" style="1" customWidth="1"/>
    <col min="8" max="16384" width="10.875" style="1"/>
  </cols>
  <sheetData>
    <row r="1" spans="1:6" ht="15.6" customHeight="1">
      <c r="A1" s="37"/>
      <c r="B1" s="174" t="s">
        <v>137</v>
      </c>
      <c r="C1" s="175"/>
      <c r="D1" s="176"/>
      <c r="E1" s="8"/>
      <c r="F1" s="8"/>
    </row>
    <row r="2" spans="1:6" ht="80.099999999999994" customHeight="1">
      <c r="A2" s="35" t="s">
        <v>138</v>
      </c>
      <c r="B2" s="48" t="s">
        <v>139</v>
      </c>
      <c r="C2" s="48" t="s">
        <v>140</v>
      </c>
      <c r="D2" s="48" t="s">
        <v>141</v>
      </c>
      <c r="E2" s="10"/>
      <c r="F2" s="32"/>
    </row>
    <row r="3" spans="1:6" ht="15.95" customHeight="1">
      <c r="A3" s="38" t="s">
        <v>142</v>
      </c>
      <c r="B3" s="123"/>
      <c r="C3" s="48"/>
      <c r="D3" s="48"/>
      <c r="E3" s="10"/>
      <c r="F3" s="8"/>
    </row>
    <row r="4" spans="1:6" ht="15.95" customHeight="1">
      <c r="A4" s="38" t="s">
        <v>143</v>
      </c>
      <c r="B4" s="48"/>
      <c r="C4" s="123"/>
      <c r="D4" s="48"/>
      <c r="E4" s="10" t="s">
        <v>67</v>
      </c>
      <c r="F4" s="8"/>
    </row>
    <row r="5" spans="1:6" ht="15.95" customHeight="1">
      <c r="A5" s="38" t="s">
        <v>144</v>
      </c>
      <c r="B5" s="48"/>
      <c r="C5" s="48"/>
      <c r="D5" s="123"/>
      <c r="E5" s="148">
        <f>B3+C4+D5</f>
        <v>0</v>
      </c>
      <c r="F5" s="8" t="s">
        <v>145</v>
      </c>
    </row>
    <row r="6" spans="1:6">
      <c r="A6" s="177" t="s">
        <v>136</v>
      </c>
      <c r="B6" s="177"/>
      <c r="C6" s="177"/>
      <c r="D6" s="177"/>
      <c r="E6" s="137"/>
    </row>
    <row r="7" spans="1:6" ht="17.45" customHeight="1">
      <c r="A7" s="178"/>
      <c r="B7" s="178"/>
      <c r="C7" s="178"/>
      <c r="D7" s="178"/>
      <c r="E7" s="137"/>
    </row>
    <row r="8" spans="1:6">
      <c r="A8" s="172"/>
      <c r="B8" s="172"/>
      <c r="C8" s="172"/>
      <c r="D8" s="172"/>
      <c r="E8" s="137"/>
    </row>
    <row r="9" spans="1:6" ht="14.1" customHeight="1">
      <c r="A9" s="173"/>
      <c r="B9" s="173"/>
      <c r="C9" s="173"/>
      <c r="D9" s="173"/>
      <c r="E9" s="137"/>
    </row>
    <row r="10" spans="1:6">
      <c r="A10" s="172"/>
      <c r="B10" s="172"/>
      <c r="C10" s="172"/>
      <c r="D10" s="172"/>
      <c r="E10" s="137"/>
    </row>
    <row r="11" spans="1:6" ht="16.5" customHeight="1">
      <c r="A11" s="173"/>
      <c r="B11" s="173"/>
      <c r="C11" s="173"/>
      <c r="D11" s="173"/>
      <c r="E11" s="137"/>
    </row>
    <row r="12" spans="1:6">
      <c r="A12" s="172"/>
      <c r="B12" s="172"/>
      <c r="C12" s="172"/>
      <c r="D12" s="172"/>
      <c r="E12" s="137"/>
    </row>
    <row r="13" spans="1:6">
      <c r="A13" s="137"/>
      <c r="B13" s="137"/>
      <c r="C13" s="137"/>
      <c r="D13" s="137"/>
      <c r="E13" s="137"/>
    </row>
  </sheetData>
  <sheetProtection algorithmName="SHA-512" hashValue="9KhFrBISAaGvR165atxd4LhFowfKIIm8Nezk3AAlAg+V0396WhMaZfA+Ss7qGb3zl1HyxoItTqHlyblr15uyIw==" saltValue="uAiI1J8ruRsYiUSve7C6mA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2" activePane="bottomRight" state="frozen"/>
      <selection pane="bottomRight" activeCell="D5" sqref="D5"/>
      <selection pane="bottomLeft" activeCell="A2" sqref="A2"/>
      <selection pane="topRight" activeCell="B1" sqref="B1"/>
    </sheetView>
  </sheetViews>
  <sheetFormatPr defaultColWidth="10.5" defaultRowHeight="15.75" customHeight="1"/>
  <cols>
    <col min="1" max="1" width="80.625" style="132" customWidth="1"/>
    <col min="2" max="5" width="32.625" style="132" customWidth="1"/>
    <col min="6" max="7" width="26.625" style="132" customWidth="1"/>
    <col min="8" max="8" width="15.5" style="132" customWidth="1"/>
    <col min="9" max="9" width="21.875" customWidth="1"/>
  </cols>
  <sheetData>
    <row r="1" spans="1:10" ht="80.099999999999994" customHeight="1">
      <c r="A1" s="46" t="s">
        <v>146</v>
      </c>
      <c r="B1" s="27" t="s">
        <v>147</v>
      </c>
      <c r="C1" s="27" t="s">
        <v>148</v>
      </c>
      <c r="D1" s="27" t="s">
        <v>149</v>
      </c>
      <c r="E1" s="25" t="s">
        <v>150</v>
      </c>
      <c r="F1" s="39" t="s">
        <v>76</v>
      </c>
      <c r="G1" s="39" t="s">
        <v>62</v>
      </c>
      <c r="H1" s="10"/>
      <c r="I1" s="8"/>
    </row>
    <row r="2" spans="1:10" ht="32.1" customHeight="1">
      <c r="A2" s="81" t="s">
        <v>151</v>
      </c>
      <c r="B2" s="110"/>
      <c r="C2" s="110"/>
      <c r="D2" s="122"/>
      <c r="E2" s="122"/>
      <c r="F2" s="94">
        <v>0.3</v>
      </c>
      <c r="G2" s="96">
        <f>(SUM(B2:E2)*F2)</f>
        <v>0</v>
      </c>
      <c r="H2" s="18"/>
      <c r="I2" s="18"/>
      <c r="J2" s="17"/>
    </row>
    <row r="3" spans="1:10" ht="32.1" customHeight="1">
      <c r="A3" s="82"/>
      <c r="B3" s="110"/>
      <c r="C3" s="110"/>
      <c r="D3" s="122"/>
      <c r="E3" s="122"/>
      <c r="F3" s="94"/>
      <c r="G3" s="96"/>
      <c r="H3" s="18"/>
      <c r="I3" s="18"/>
      <c r="J3" s="17"/>
    </row>
    <row r="4" spans="1:10" ht="32.1" customHeight="1">
      <c r="A4" s="27" t="s">
        <v>152</v>
      </c>
      <c r="B4" s="111"/>
      <c r="C4" s="111"/>
      <c r="D4" s="113"/>
      <c r="E4" s="113"/>
      <c r="F4" s="95">
        <v>0.1</v>
      </c>
      <c r="G4" s="96">
        <f>(SUM(B4:E4)*F4)</f>
        <v>0</v>
      </c>
      <c r="H4" s="8"/>
      <c r="I4" s="8"/>
    </row>
    <row r="5" spans="1:10" ht="32.1" customHeight="1">
      <c r="A5" s="25"/>
      <c r="B5" s="111"/>
      <c r="C5" s="111"/>
      <c r="D5" s="113"/>
      <c r="E5" s="113"/>
      <c r="F5" s="95"/>
      <c r="G5" s="96"/>
      <c r="H5" s="8"/>
      <c r="I5" s="8"/>
    </row>
    <row r="6" spans="1:10" ht="32.1" customHeight="1">
      <c r="A6" s="27" t="s">
        <v>153</v>
      </c>
      <c r="B6" s="110"/>
      <c r="C6" s="110"/>
      <c r="D6" s="122"/>
      <c r="E6" s="122"/>
      <c r="F6" s="95">
        <v>0.15</v>
      </c>
      <c r="G6" s="96">
        <f>(SUM(B6:E6)*F6)</f>
        <v>0</v>
      </c>
      <c r="H6" s="8"/>
      <c r="I6" s="8"/>
    </row>
    <row r="7" spans="1:10" ht="32.1" customHeight="1">
      <c r="A7" s="25"/>
      <c r="B7" s="110"/>
      <c r="C7" s="110"/>
      <c r="D7" s="122"/>
      <c r="E7" s="122"/>
      <c r="F7" s="95"/>
      <c r="G7" s="96"/>
      <c r="H7" s="8"/>
      <c r="I7" s="8"/>
    </row>
    <row r="8" spans="1:10" ht="32.1" customHeight="1">
      <c r="A8" s="27" t="s">
        <v>154</v>
      </c>
      <c r="B8" s="111"/>
      <c r="C8" s="111"/>
      <c r="D8" s="113"/>
      <c r="E8" s="113"/>
      <c r="F8" s="95">
        <v>0.15</v>
      </c>
      <c r="G8" s="96">
        <f>(SUM(B8:E8)*F8)</f>
        <v>0</v>
      </c>
      <c r="H8" s="8"/>
      <c r="I8" s="8"/>
    </row>
    <row r="9" spans="1:10" ht="32.1" customHeight="1">
      <c r="A9" s="25"/>
      <c r="B9" s="111"/>
      <c r="C9" s="111"/>
      <c r="D9" s="113"/>
      <c r="E9" s="113"/>
      <c r="F9" s="95"/>
      <c r="G9" s="96"/>
      <c r="H9" s="8"/>
      <c r="I9" s="8"/>
    </row>
    <row r="10" spans="1:10" ht="32.1" customHeight="1">
      <c r="A10" s="27" t="s">
        <v>155</v>
      </c>
      <c r="B10" s="110"/>
      <c r="C10" s="110"/>
      <c r="D10" s="122"/>
      <c r="E10" s="122"/>
      <c r="F10" s="95">
        <v>0.1</v>
      </c>
      <c r="G10" s="96">
        <f>(SUM(B10:E10)*F10)</f>
        <v>0</v>
      </c>
      <c r="H10" s="8"/>
      <c r="I10" s="8"/>
    </row>
    <row r="11" spans="1:10" ht="32.1" customHeight="1">
      <c r="A11" s="27"/>
      <c r="B11" s="110"/>
      <c r="C11" s="110"/>
      <c r="D11" s="122"/>
      <c r="E11" s="122"/>
      <c r="F11" s="40"/>
      <c r="G11" s="96"/>
      <c r="H11" s="8"/>
      <c r="I11" s="8"/>
    </row>
    <row r="12" spans="1:10" ht="32.1" customHeight="1">
      <c r="A12" s="27" t="s">
        <v>156</v>
      </c>
      <c r="B12" s="111"/>
      <c r="C12" s="111"/>
      <c r="D12" s="113"/>
      <c r="E12" s="113"/>
      <c r="F12" s="95">
        <v>0.15</v>
      </c>
      <c r="G12" s="96">
        <f>(SUM(B12:E12)*F12)</f>
        <v>0</v>
      </c>
      <c r="H12" s="8"/>
      <c r="I12" s="8"/>
    </row>
    <row r="13" spans="1:10" ht="32.1" customHeight="1">
      <c r="A13" s="27"/>
      <c r="B13" s="111"/>
      <c r="C13" s="111"/>
      <c r="D13" s="113"/>
      <c r="E13" s="113"/>
      <c r="F13" s="95"/>
      <c r="G13" s="96"/>
      <c r="H13" s="8"/>
      <c r="I13" s="8"/>
    </row>
    <row r="14" spans="1:10" ht="32.1" customHeight="1">
      <c r="A14" s="27" t="s">
        <v>157</v>
      </c>
      <c r="B14" s="110"/>
      <c r="C14" s="110"/>
      <c r="D14" s="122"/>
      <c r="E14" s="122"/>
      <c r="F14" s="95">
        <v>0.05</v>
      </c>
      <c r="G14" s="96">
        <f>(SUM(B14:E14)*F14)</f>
        <v>0</v>
      </c>
      <c r="H14" s="8"/>
      <c r="I14" s="8"/>
    </row>
    <row r="15" spans="1:10" ht="32.1" customHeight="1">
      <c r="A15" s="27"/>
      <c r="B15" s="110"/>
      <c r="C15" s="110"/>
      <c r="D15" s="122"/>
      <c r="E15" s="122"/>
      <c r="F15" s="40"/>
      <c r="G15" s="96"/>
      <c r="H15" s="8"/>
      <c r="I15" s="8"/>
    </row>
    <row r="16" spans="1:10" ht="33" customHeight="1">
      <c r="A16"/>
      <c r="B16"/>
      <c r="C16"/>
      <c r="D16"/>
      <c r="E16"/>
      <c r="F16" s="9">
        <f>SUM(F2:F14)</f>
        <v>1</v>
      </c>
      <c r="G16" s="116">
        <f>SUM(G2:G15)</f>
        <v>0</v>
      </c>
      <c r="H16" s="15" t="s">
        <v>135</v>
      </c>
      <c r="I16" s="8"/>
    </row>
    <row r="17" spans="1:9" ht="16.5">
      <c r="A17" s="125" t="s">
        <v>136</v>
      </c>
      <c r="B17" s="125"/>
      <c r="C17" s="125"/>
      <c r="D17" s="125"/>
      <c r="E17" s="125"/>
      <c r="F17" s="125"/>
      <c r="G17" s="125"/>
      <c r="H17" s="133"/>
      <c r="I17" s="8"/>
    </row>
    <row r="18" spans="1:9">
      <c r="A18" s="125"/>
      <c r="B18" s="125"/>
      <c r="C18" s="125"/>
      <c r="D18" s="125"/>
      <c r="E18" s="125"/>
      <c r="F18" s="125"/>
      <c r="G18" s="136"/>
      <c r="H18" s="133"/>
      <c r="I18" s="8"/>
    </row>
    <row r="19" spans="1:9">
      <c r="A19" s="125"/>
      <c r="B19" s="125"/>
      <c r="C19" s="125"/>
      <c r="D19" s="125"/>
      <c r="E19" s="153"/>
      <c r="F19" s="125"/>
      <c r="G19" s="125"/>
      <c r="H19" s="133"/>
      <c r="I19" s="8"/>
    </row>
    <row r="20" spans="1:9">
      <c r="A20" s="125"/>
      <c r="B20" s="125"/>
      <c r="C20" s="125"/>
      <c r="D20" s="125"/>
      <c r="E20" s="125"/>
      <c r="F20" s="125"/>
      <c r="G20" s="136"/>
      <c r="H20" s="133"/>
      <c r="I20" s="8"/>
    </row>
    <row r="21" spans="1:9">
      <c r="A21" s="125"/>
      <c r="B21" s="125"/>
      <c r="C21" s="125"/>
      <c r="D21" s="125"/>
      <c r="E21" s="125"/>
      <c r="F21" s="136"/>
      <c r="G21" s="125"/>
      <c r="H21" s="133"/>
      <c r="I21" s="8"/>
    </row>
    <row r="22" spans="1:9">
      <c r="A22" s="125"/>
      <c r="B22" s="125"/>
      <c r="C22" s="125"/>
      <c r="D22" s="125"/>
      <c r="E22" s="125"/>
      <c r="F22" s="125"/>
      <c r="G22" s="136"/>
      <c r="H22" s="133"/>
      <c r="I22" s="8"/>
    </row>
    <row r="23" spans="1:9">
      <c r="A23" s="125"/>
      <c r="B23" s="125"/>
      <c r="C23" s="125"/>
      <c r="D23" s="125"/>
      <c r="E23" s="125"/>
      <c r="F23" s="136"/>
      <c r="G23" s="136"/>
      <c r="H23" s="133"/>
      <c r="I23" s="8"/>
    </row>
    <row r="24" spans="1:9">
      <c r="A24" s="125"/>
      <c r="B24" s="125"/>
      <c r="C24" s="125"/>
      <c r="D24" s="125"/>
      <c r="E24" s="125"/>
      <c r="F24" s="136"/>
      <c r="G24" s="125"/>
      <c r="H24" s="133"/>
      <c r="I24" s="8"/>
    </row>
    <row r="25" spans="1:9">
      <c r="A25" s="125"/>
      <c r="B25" s="125"/>
      <c r="C25" s="125"/>
      <c r="D25" s="125"/>
      <c r="E25" s="125"/>
      <c r="F25" s="125"/>
      <c r="G25" s="144"/>
    </row>
    <row r="26" spans="1:9">
      <c r="A26" s="125"/>
      <c r="B26" s="125"/>
      <c r="C26" s="125"/>
      <c r="D26" s="125"/>
      <c r="E26" s="125"/>
      <c r="F26" s="144"/>
      <c r="G26" s="144"/>
    </row>
    <row r="27" spans="1:9">
      <c r="A27" s="125"/>
      <c r="B27" s="125"/>
      <c r="C27" s="125"/>
      <c r="D27" s="125"/>
      <c r="E27" s="125"/>
      <c r="F27" s="144"/>
      <c r="G27" s="144"/>
    </row>
    <row r="28" spans="1:9">
      <c r="A28" s="125"/>
      <c r="B28" s="125"/>
      <c r="C28" s="125"/>
      <c r="D28" s="125"/>
      <c r="E28" s="125"/>
      <c r="F28" s="144"/>
      <c r="G28" s="144"/>
    </row>
    <row r="29" spans="1:9">
      <c r="A29" s="125"/>
      <c r="B29" s="125"/>
      <c r="C29" s="144"/>
      <c r="D29" s="144"/>
      <c r="E29" s="144"/>
      <c r="F29" s="144"/>
      <c r="G29" s="144"/>
    </row>
    <row r="30" spans="1:9">
      <c r="A30" s="125"/>
      <c r="B30" s="125"/>
      <c r="C30" s="144"/>
      <c r="D30" s="144"/>
      <c r="E30" s="144"/>
      <c r="F30" s="144"/>
      <c r="G30" s="144"/>
    </row>
    <row r="31" spans="1:9">
      <c r="A31" s="133"/>
      <c r="B31" s="133"/>
    </row>
    <row r="32" spans="1:9">
      <c r="A32" s="133"/>
      <c r="B32" s="133"/>
    </row>
    <row r="33" spans="1:2">
      <c r="A33" s="133"/>
      <c r="B33" s="133"/>
    </row>
    <row r="34" spans="1:2">
      <c r="B34" s="133"/>
    </row>
    <row r="35" spans="1:2">
      <c r="B35" s="133"/>
    </row>
    <row r="36" spans="1:2">
      <c r="B36" s="133"/>
    </row>
    <row r="37" spans="1:2">
      <c r="B37" s="133"/>
    </row>
    <row r="38" spans="1:2">
      <c r="B38" s="133"/>
    </row>
    <row r="39" spans="1:2">
      <c r="B39" s="133"/>
    </row>
    <row r="40" spans="1:2">
      <c r="B40" s="133"/>
    </row>
    <row r="41" spans="1:2">
      <c r="B41" s="133"/>
    </row>
    <row r="42" spans="1:2">
      <c r="B42" s="133"/>
    </row>
    <row r="43" spans="1:2">
      <c r="B43" s="133"/>
    </row>
    <row r="44" spans="1:2">
      <c r="B44" s="133"/>
    </row>
    <row r="45" spans="1:2">
      <c r="B45" s="133"/>
    </row>
    <row r="46" spans="1:2">
      <c r="B46" s="133"/>
    </row>
    <row r="47" spans="1:2">
      <c r="B47" s="133"/>
    </row>
    <row r="48" spans="1:2">
      <c r="B48" s="133"/>
    </row>
    <row r="49" spans="2:2">
      <c r="B49" s="133"/>
    </row>
    <row r="50" spans="2:2">
      <c r="B50" s="133"/>
    </row>
    <row r="51" spans="2:2">
      <c r="B51" s="133"/>
    </row>
    <row r="52" spans="2:2">
      <c r="B52" s="133"/>
    </row>
    <row r="53" spans="2:2">
      <c r="B53" s="133"/>
    </row>
    <row r="54" spans="2:2">
      <c r="B54" s="133"/>
    </row>
    <row r="55" spans="2:2">
      <c r="B55" s="133"/>
    </row>
    <row r="56" spans="2:2">
      <c r="B56" s="133"/>
    </row>
    <row r="57" spans="2:2">
      <c r="B57" s="133"/>
    </row>
    <row r="58" spans="2:2">
      <c r="B58" s="133"/>
    </row>
    <row r="59" spans="2:2">
      <c r="B59" s="133"/>
    </row>
    <row r="60" spans="2:2">
      <c r="B60" s="133"/>
    </row>
    <row r="61" spans="2:2">
      <c r="B61" s="133"/>
    </row>
  </sheetData>
  <sheetProtection algorithmName="SHA-512" hashValue="lazo8JLU9kdG1Oas+bjD2NdpgEBGUL+JW1zMLphtRnGg29/yDneV+RcFCfh/Hkyj61CaeS3evKIs9hbpQ860iw==" saltValue="J8QDT5RRYSXC5jzvE5fIqg==" spinCount="100000" sheet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2023-03-28T20:55:05Z</dcterms:modified>
  <cp:category/>
  <cp:contentStatus/>
</cp:coreProperties>
</file>