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d.docs.live.net/9172af7691c491fc/Associação SIS - RASA/5o. ciclo - bancos comerciais e cooperativos - 2024/Rabobank/"/>
    </mc:Choice>
  </mc:AlternateContent>
  <xr:revisionPtr revIDLastSave="746" documentId="8_{0280B979-4918-4FE0-BC35-06C3979162F8}" xr6:coauthVersionLast="47" xr6:coauthVersionMax="47" xr10:uidLastSave="{843466E3-E855-419F-B1EB-C02556461B91}"/>
  <bookViews>
    <workbookView xWindow="-110" yWindow="-110" windowWidth="19420" windowHeight="11500" firstSheet="11" activeTab="12" xr2:uid="{033D211D-4D1B-C74C-B933-05804CD3EC4A}"/>
  </bookViews>
  <sheets>
    <sheet name="Nota final" sheetId="20" r:id="rId1"/>
    <sheet name="Informações da planilha" sheetId="21" state="hidden" r:id="rId2"/>
    <sheet name="Temas nas políticas gerais" sheetId="8" r:id="rId3"/>
    <sheet name="Temas nas políticas setoriais" sheetId="9" r:id="rId4"/>
    <sheet name="Bases de dados" sheetId="22" r:id="rId5"/>
    <sheet name="Monitoramento de riscos" sheetId="10" r:id="rId6"/>
    <sheet name="Relevância processo decisório" sheetId="27" r:id="rId7"/>
    <sheet name="Ações de mitigação de riscos" sheetId="11" r:id="rId8"/>
    <sheet name="Prod fin imp positivo" sheetId="26" r:id="rId9"/>
    <sheet name="Portfólio (setor)" sheetId="12" r:id="rId10"/>
    <sheet name="Portfólio (localização)" sheetId="15" r:id="rId11"/>
    <sheet name="Portfólio (empresa)" sheetId="16" r:id="rId12"/>
    <sheet name="Governança" sheetId="2" r:id="rId13"/>
    <sheet name=" Controvérsias socioambientais" sheetId="5" r:id="rId1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9" i="5" l="1"/>
  <c r="G17" i="5"/>
  <c r="E17" i="5"/>
  <c r="G15" i="5"/>
  <c r="E15" i="5"/>
  <c r="G13" i="5"/>
  <c r="E13" i="5"/>
  <c r="G11" i="5"/>
  <c r="E11" i="5"/>
  <c r="G9" i="5"/>
  <c r="E9" i="5"/>
  <c r="G7" i="5"/>
  <c r="E7" i="5"/>
  <c r="G5" i="5"/>
  <c r="E5" i="5"/>
  <c r="G3" i="5"/>
  <c r="E3" i="5"/>
  <c r="E68" i="26"/>
  <c r="E64" i="26"/>
  <c r="E60" i="26"/>
  <c r="E56" i="26"/>
  <c r="E52" i="26"/>
  <c r="E48" i="26"/>
  <c r="E44" i="26"/>
  <c r="E40" i="26"/>
  <c r="E36" i="26"/>
  <c r="E32" i="26"/>
  <c r="E28" i="26"/>
  <c r="E24" i="26"/>
  <c r="E20" i="26"/>
  <c r="E16" i="26"/>
  <c r="E12" i="26"/>
  <c r="E8" i="26"/>
  <c r="E4" i="26"/>
  <c r="D70" i="26"/>
  <c r="B92" i="22"/>
  <c r="E5" i="27"/>
  <c r="H9" i="20" s="1"/>
  <c r="G19" i="5" l="1"/>
  <c r="J4" i="22"/>
  <c r="J6" i="22"/>
  <c r="J8" i="22"/>
  <c r="J10" i="22"/>
  <c r="J14" i="22"/>
  <c r="J16" i="22"/>
  <c r="J18" i="22"/>
  <c r="J20" i="22"/>
  <c r="J22" i="22"/>
  <c r="J24" i="22"/>
  <c r="J26" i="22"/>
  <c r="J28" i="22"/>
  <c r="J30" i="22"/>
  <c r="J32" i="22"/>
  <c r="J34" i="22"/>
  <c r="J36" i="22"/>
  <c r="J38" i="22"/>
  <c r="J40" i="22"/>
  <c r="J42" i="22"/>
  <c r="J44" i="22"/>
  <c r="J46" i="22"/>
  <c r="J48" i="22"/>
  <c r="J50" i="22"/>
  <c r="J52" i="22"/>
  <c r="J54" i="22"/>
  <c r="J56" i="22"/>
  <c r="J58" i="22"/>
  <c r="J60" i="22"/>
  <c r="J62" i="22"/>
  <c r="J64" i="22"/>
  <c r="J70" i="22"/>
  <c r="J72" i="22"/>
  <c r="J74" i="22"/>
  <c r="J76" i="22"/>
  <c r="J78" i="22"/>
  <c r="J80" i="22"/>
  <c r="J82" i="22"/>
  <c r="J84" i="22"/>
  <c r="J86" i="22"/>
  <c r="J88" i="22"/>
  <c r="J90" i="22"/>
  <c r="J2" i="22"/>
  <c r="H92" i="22"/>
  <c r="F92" i="22"/>
  <c r="D92" i="22"/>
  <c r="F18" i="16" l="1"/>
  <c r="F5" i="16"/>
  <c r="F7" i="16"/>
  <c r="F9" i="16"/>
  <c r="F11" i="16"/>
  <c r="F13" i="16"/>
  <c r="F15" i="16"/>
  <c r="F17" i="16"/>
  <c r="F3" i="16"/>
  <c r="C13" i="10"/>
  <c r="D13" i="10"/>
  <c r="B13" i="10"/>
  <c r="C9" i="12"/>
  <c r="D9" i="12"/>
  <c r="E9" i="12"/>
  <c r="B9" i="12"/>
  <c r="C9" i="15"/>
  <c r="D9" i="15"/>
  <c r="B9" i="15"/>
  <c r="E9" i="15"/>
  <c r="F5" i="15"/>
  <c r="F7" i="15"/>
  <c r="F3" i="15"/>
  <c r="F5" i="12"/>
  <c r="F7" i="12"/>
  <c r="F3" i="12"/>
  <c r="F9" i="12" l="1"/>
  <c r="F9" i="15"/>
  <c r="J92" i="22"/>
  <c r="F9" i="20" s="1"/>
  <c r="G92" i="22"/>
  <c r="E66" i="26"/>
  <c r="E62" i="26"/>
  <c r="E58" i="26"/>
  <c r="E54" i="26"/>
  <c r="E50" i="26"/>
  <c r="E46" i="26"/>
  <c r="E42" i="26"/>
  <c r="E38" i="26"/>
  <c r="E34" i="26"/>
  <c r="E30" i="26"/>
  <c r="E26" i="26"/>
  <c r="E22" i="26"/>
  <c r="E18" i="26"/>
  <c r="E14" i="26"/>
  <c r="E10" i="26"/>
  <c r="E6" i="26"/>
  <c r="E2" i="26"/>
  <c r="I92" i="22"/>
  <c r="E92" i="22"/>
  <c r="C92" i="22"/>
  <c r="E70" i="26" l="1"/>
  <c r="J9" i="20" s="1"/>
  <c r="C15" i="10"/>
  <c r="D15" i="10"/>
  <c r="B15" i="10"/>
  <c r="E4" i="2"/>
  <c r="E6" i="2"/>
  <c r="E8" i="2"/>
  <c r="E10" i="2"/>
  <c r="E12" i="2"/>
  <c r="E14" i="2"/>
  <c r="E16" i="2"/>
  <c r="E18" i="2"/>
  <c r="E20" i="2"/>
  <c r="E2" i="2"/>
  <c r="G19" i="16"/>
  <c r="F22" i="2"/>
  <c r="G2" i="2"/>
  <c r="E14" i="10"/>
  <c r="G16" i="11"/>
  <c r="H2" i="11"/>
  <c r="H4" i="11"/>
  <c r="G20" i="2"/>
  <c r="D4" i="9"/>
  <c r="D6" i="9"/>
  <c r="D8" i="9"/>
  <c r="D10" i="9"/>
  <c r="D12" i="9"/>
  <c r="D14" i="9"/>
  <c r="D16" i="9"/>
  <c r="D18" i="9"/>
  <c r="D20" i="9"/>
  <c r="D22" i="9"/>
  <c r="D24" i="9"/>
  <c r="D26" i="9"/>
  <c r="D28" i="9"/>
  <c r="D30" i="9"/>
  <c r="D32" i="9"/>
  <c r="D34" i="9"/>
  <c r="D36" i="9"/>
  <c r="D38" i="9"/>
  <c r="D40" i="9"/>
  <c r="D42" i="9"/>
  <c r="D44" i="9"/>
  <c r="D46" i="9"/>
  <c r="D48" i="9"/>
  <c r="D50" i="9"/>
  <c r="D52" i="9"/>
  <c r="D54" i="9"/>
  <c r="D56" i="9"/>
  <c r="D2" i="9"/>
  <c r="D16" i="8"/>
  <c r="D4" i="8"/>
  <c r="D6" i="8"/>
  <c r="D8" i="8"/>
  <c r="D10" i="8"/>
  <c r="D12" i="8"/>
  <c r="D14" i="8"/>
  <c r="D18" i="8"/>
  <c r="D20" i="8"/>
  <c r="D22" i="8"/>
  <c r="D24" i="8"/>
  <c r="D26" i="8"/>
  <c r="D28" i="8"/>
  <c r="D30" i="8"/>
  <c r="D32" i="8"/>
  <c r="D34" i="8"/>
  <c r="D36" i="8"/>
  <c r="D38" i="8"/>
  <c r="D40" i="8"/>
  <c r="D42" i="8"/>
  <c r="D44" i="8"/>
  <c r="D46" i="8"/>
  <c r="D48" i="8"/>
  <c r="D50" i="8"/>
  <c r="D52" i="8"/>
  <c r="D54" i="8"/>
  <c r="D56" i="8"/>
  <c r="D2" i="8"/>
  <c r="E15" i="10" l="1"/>
  <c r="G9" i="20" s="1"/>
  <c r="D58" i="9"/>
  <c r="E9" i="20" s="1"/>
  <c r="D58" i="8"/>
  <c r="D9" i="20" s="1"/>
  <c r="C58" i="8"/>
  <c r="C58" i="9"/>
  <c r="G18" i="2"/>
  <c r="G16" i="2"/>
  <c r="G14" i="2"/>
  <c r="G12" i="2"/>
  <c r="G10" i="2"/>
  <c r="G8" i="2"/>
  <c r="G6" i="2"/>
  <c r="G4" i="2"/>
  <c r="G22" i="2" l="1"/>
  <c r="N9" i="20" s="1"/>
  <c r="H5" i="16"/>
  <c r="H7" i="16"/>
  <c r="H9" i="16"/>
  <c r="H11" i="16"/>
  <c r="H13" i="16"/>
  <c r="H15" i="16"/>
  <c r="H17" i="16"/>
  <c r="H3" i="16"/>
  <c r="H6" i="11"/>
  <c r="H8" i="11"/>
  <c r="H10" i="11"/>
  <c r="H12" i="11"/>
  <c r="H14" i="11"/>
  <c r="O9" i="20" l="1"/>
  <c r="H19" i="16"/>
  <c r="M9" i="20" s="1"/>
  <c r="H16" i="11"/>
  <c r="L9" i="20"/>
  <c r="K9" i="20"/>
  <c r="D13"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O10" authorId="0" shapeId="0" xr:uid="{AA637240-0564-433E-B731-09F9E37AD4B4}">
      <text>
        <r>
          <rPr>
            <sz val="9"/>
            <color indexed="81"/>
            <rFont val="Segoe UI"/>
            <family val="2"/>
          </rPr>
          <t xml:space="preserve">Nota mínima = -5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EC71323E-7259-4FDA-8C26-2834649125E7}">
      <text>
        <r>
          <rPr>
            <sz val="9"/>
            <color indexed="81"/>
            <rFont val="Segoe UI"/>
            <family val="2"/>
          </rPr>
          <t>Se a instituição acumular mais de 10 pontos, a nota será 10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84AEDE95-A62B-4E0C-9C26-E0C25D112B14}">
      <text>
        <r>
          <rPr>
            <sz val="9"/>
            <color indexed="81"/>
            <rFont val="Segoe UI"/>
            <family val="2"/>
          </rPr>
          <t>Se a instituição acumular mais de 10 pontos, a nota será 10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H15" authorId="0" shapeId="0" xr:uid="{C196B353-4DB1-4EA1-ACC4-062C854DED92}">
      <text>
        <r>
          <rPr>
            <sz val="9"/>
            <color indexed="81"/>
            <rFont val="Segoe UI"/>
            <family val="2"/>
          </rPr>
          <t xml:space="preserve">Menor nota, mais controvérsias
</t>
        </r>
      </text>
    </comment>
  </commentList>
</comments>
</file>

<file path=xl/sharedStrings.xml><?xml version="1.0" encoding="utf-8"?>
<sst xmlns="http://schemas.openxmlformats.org/spreadsheetml/2006/main" count="400" uniqueCount="306">
  <si>
    <t>RASA -  Ranking de Atuação Socioambiental de Instituições Financeiras</t>
  </si>
  <si>
    <t>Temas nas políticas gerais</t>
  </si>
  <si>
    <t>Temas nas políticas setoriais</t>
  </si>
  <si>
    <t>Bases de dados</t>
  </si>
  <si>
    <t>Monitoramento de riscos</t>
  </si>
  <si>
    <t>Relevância no processo decisório</t>
  </si>
  <si>
    <t>Ações de mitigação de riscos</t>
  </si>
  <si>
    <t>Produtos financeiros com impacto positivo</t>
  </si>
  <si>
    <t>Portfólio (setores econômicos)</t>
  </si>
  <si>
    <t>Portfólio (localização das atividades)</t>
  </si>
  <si>
    <t>Portfólio (risco socioambiental das empresas)</t>
  </si>
  <si>
    <t>Governança</t>
  </si>
  <si>
    <t>Controvérsias socioambientais</t>
  </si>
  <si>
    <t>Nota no item</t>
  </si>
  <si>
    <t>Nota máxima possível</t>
  </si>
  <si>
    <t>Nota final</t>
  </si>
  <si>
    <t>Soma das notas finais de todas as abas</t>
  </si>
  <si>
    <t>(no caso da última aba, a nota é subtraída)</t>
  </si>
  <si>
    <t>Versão da planilha</t>
  </si>
  <si>
    <t>Data</t>
  </si>
  <si>
    <t>1.0</t>
  </si>
  <si>
    <t>TEMAS</t>
  </si>
  <si>
    <t>Presença nas Políticas/diretrizes ou adesão a compromisso voluntário (0 a 3)</t>
  </si>
  <si>
    <t>Peso do tema</t>
  </si>
  <si>
    <t>Nota ponderada</t>
  </si>
  <si>
    <t xml:space="preserve">1. Adaptação às mudanças climáticas </t>
  </si>
  <si>
    <t xml:space="preserve">Na Política Global de Agricultura (p. 27), o banco se compromete a incentivar o desenvolvimento da resiliência do setor as mudanças climáticas.
Adesão à TCFD. </t>
  </si>
  <si>
    <t>2. Matriz energética</t>
  </si>
  <si>
    <t>O Manual de Boas Práticas Socioambientais no Agronegócio (p. 133) inclui um tópico sobre geração de energia alternativa. 
Consta no documento "Global Standard on Sustainable Development" (p. 33) uma Política Global de Biomassa que abarca biocombustíveis.
Adesão à TCFD.</t>
  </si>
  <si>
    <t>3. Eficiência energética</t>
  </si>
  <si>
    <t>O tema não é citado no que se refere a crédito. Não há adesões a compromissos relacionados ao tema.</t>
  </si>
  <si>
    <t>4. Impactos na biodiversidade terrestre</t>
  </si>
  <si>
    <t xml:space="preserve">"(....)o Rabobank não concede empréstimo ou financiamento cujo objetivo dos recursos seja realizar desmatamento, ainda que legalmente autorizado, em qualquer Bioma brasileiro. Adicionalmente, o Rabobank não beneficia ou aceita em garantia de suas operações qualquer imóvel em que tenha havido desmatamento, ainda que legal, de área no Bioma Amazônia há menos de 5 anos" (PRSAC, p. 4) 
No documento Global Standard on Sustainable Development (p. 48), o banco declara que não realizará negócios com atividades que envolvam conversão ou desmatamento de áreas de alto valor de conservação, nem com clientes envolvidos em desmatamento ou conversão ilegal de terras nos últimos cinco anos, uso de queimadas ilegais para limpeza de terrenos, redução intencional de populações de espécies ameaçadas listadas pela IUCN, comércio ilegal de espécies de madeira protegidas pela CITES sem as devidas licenças ou exploração florestal em florestas tropicais úmidas primárias, incluindo a compra de equipamentos para essa finalidade.
"Most land owners are subject to a mandatory “Legal Reserve” of primary vegetation, which varies from 20 to 80% of land owned, depending on the biome in which the land is located. We periodically check compliance with these legal requirements as an integrated part of our lending process" (Rabobank’s Commitment to Sustainable Agriculture and Forests, p. 1)
Adesão a Biodiversity Pledge (PRSAC, p. 7) </t>
  </si>
  <si>
    <t>5. Poluição água doce</t>
  </si>
  <si>
    <t xml:space="preserve">O Manual de Boas Práticas Socioambientais no Agronegócio (p. 81-83) apresenta orientações do banco para seus clientes, abordando seus deveres e o contexto regulatório relacionado à destinação de efluentes. Não há adesões a compromissos relacionados ao tema.
</t>
  </si>
  <si>
    <t>6. Eficiência hídrica</t>
  </si>
  <si>
    <t xml:space="preserve">"Rabobank reviews the performance and progress of clients during the initial credit assessment and at periodic intervals. We do so by applying a risk based approach, and by collecting supporting information that demonstrates they: (....) use natural resources, including water, efficiently and optimally;" (Global Standard on Sustainable Development, p. 9).  </t>
  </si>
  <si>
    <t>7. Poluição marítima</t>
  </si>
  <si>
    <t>Nada consta</t>
  </si>
  <si>
    <t>8. Poluição do solo</t>
  </si>
  <si>
    <t>O Manual de Boas Práticas Socioambientais no Agronegócio (p. 86 a 92) apresenta orientações do banco para seus clientes sobre o manuseio de embalagens de defensivos, incluindo práticas para prevenir a contaminação do solo. Não há adesões a compromissos relacionados ao tema.</t>
  </si>
  <si>
    <t>9. Uso eficiente do solo para fins agrícolas</t>
  </si>
  <si>
    <t xml:space="preserve">Consta no documento "Rabobank’s Commitment to Sustainable Agriculture and Forests" (p. 4) que o banco encoraja e apoia clientes que busquem converter suas áreas degradas para o desenvolvimento de agricultura, buscando evitar a expansão da abertura de novas áreas de plantio, e promeve a prestação de serviços ecossistêmicos por clientes oferecendo soluções de financiamento para permitir uma transição agrícola sustentável  </t>
  </si>
  <si>
    <t>10. Poluição atmosférica</t>
  </si>
  <si>
    <t>Consta no documento "Global Standard on Sustainable Development" (p.9)  que o Rabobank se compromete a não fazer qualquer negócio que esteja ligado a substância destruidora da camada de ozônio sujeita a banimento no contexto internacional, como alguns agrotóxicos.</t>
  </si>
  <si>
    <t>11. Gestão adequada de resíduos sólidos</t>
  </si>
  <si>
    <t xml:space="preserve">O Manual de Boas Práticas Socioambientais no Agronegócio (p. 92 a 98) apresenta orientações do banco para seus clientes sobre o Gerenciamento de Resíduos Sólidos, incluindo boas práticas para seu descarte.
Conforme o documento "Global Standard on Sustainable Development" (p. 27), em sua Política Global de Agricultura o banco se compromete a incentivar a materialização de oportunidades de economia circular, tais como: empregar uma gestão de estrume com baixas emissões; e utilizar embalagens mais sustentáveis ​​em equilíbrio com a necessidade de prevenir o desperdício alimentar 
"Rabobank reviews the performance and progress of clients during the initial credit assessment and a periodic intervals. We do so by applying a risk based approach, and by collecting supporting information that demonstrates: For primary producers / farmers   -  they are making progress on environmental and social performance and resource efficiency including measures on safeguarding water quality and quantity, soil management practices, usage, application and storage of agrochemicals and waste management" (Global Standard on Sustainable Development, p. 36) 
</t>
  </si>
  <si>
    <t>12. Uso eficiente de matéria-prima poluente ou sujeita a provável escassez</t>
  </si>
  <si>
    <t>Conforme o documento "Global Standard on Sustainable Development" (p. 26 e 27), em sua Política Global de Agricultura, o banco exige que as atividades de produção agrícola levem em conta a a disponibilidade local de recursos naturais e seu devido acesso. Na Política Global de Biomassa o banco se compromete apoiar o desenvolvimento de uma economia circular e de base biodegradável na qual a biomassa e, nomeadamente, os fluxos residuais são utilizados como matéria-prima para os blocos de construção verdes de aplicações de base biológica. Ademais, exige que seus clientes e parceiros comerciais sejam transparentes sobre a sua atual produção, processamento, comercialização e fornecimento de biomassa e os seus planos para garantir a produção/utilização sustentável de biomassa no futuro.</t>
  </si>
  <si>
    <t>13. Trabalho análogo ao escravo</t>
  </si>
  <si>
    <t>"O Rabobank não fornece crédito ou serviços para empresas ou pessoas para as quais sejam verificadas evidências da seguinte situação: Impedir ou dificultar liberdade de associação coletiva, não reconhecer o direito à negociação coletiva, submeter indivíduos a funções e regimes de trabalho análogos ao escravo, trabalho infantil, discriminação no trabalho ou outras ações que descumpram as normas trabalhistas vigentes" (PRSAC, p. 4)
Adesão ao Pacto Global da ONU</t>
  </si>
  <si>
    <t>14. Trabalho infantil irregular</t>
  </si>
  <si>
    <t>"O Rabobank não fornece crédito ou serviços para empresas ou pessoas para as quais sejam verificadas evidências da seguinte situação: Impedir ou dificultar liberdade de associação coletiva, não reconhecer o direito à negociação coletiva, submeter indivíduos a funções e regimes de trabalho análogos ao escravo, trabalho infantil, discriminação no trabalho ou outras ações que descumpram as normas trabalhistas vigentes" (PRSAC, p. 4) 
Adesão ao Pacto Global da ONU</t>
  </si>
  <si>
    <t>15. Gestão da saúde no trabalho</t>
  </si>
  <si>
    <t xml:space="preserve">"O Rabobank não fornece crédito ou serviços para empresas ou pessoas para as quais sejam verificadas evidências da seguinte situação: Descumprimento das principais normas e legislações trabalhistas locais ligadas ao trabalho rural, que incluem uma ampla gama de temas, desde às estruturas e instalações dos locais de trabalho, os equipamentos coletivos e pessoais de segurança, às condições de higiene dos locais de trabalho, de refeições e moradias, do armazenamento e manejo de produtos químicos" (PRSAC, p. 5) (Pontuação 2 de 2). 
</t>
  </si>
  <si>
    <t>16. Gestão da segurança no trabalho</t>
  </si>
  <si>
    <t xml:space="preserve">17. Nível de desigualdade salarial </t>
  </si>
  <si>
    <t>O tema não é citado no que se refere a crédito.</t>
  </si>
  <si>
    <t>18. Saúde, segurança e outros direitos do consumidor</t>
  </si>
  <si>
    <t>19. Impactos em comunidades tradicionais</t>
  </si>
  <si>
    <t xml:space="preserve">"O Rabobank não fornece crédito ou serviços para empresas ou pessoas para as quais sejam verificadas evidências da seguinte situação: Sobreposição comprovada de áreas produtivas com Territórios Indígenas, com Áreas Quilombolas e com Unidades de Conservação classificadas como de Proteção Integral, de acordo com a definição SNUC (Sistema Nacional de Unidades de Conservação)" (PRSAC, p. 5).
No documento Global Standard on Sustainable Development (p. 48), o banco declara que não realizará negócios com atividades que envolvam o
desenvolvimento de novas terras que resulte em conflitos de posse de terra com comunidades locais ou povos indígenas </t>
  </si>
  <si>
    <t>20. Riscos à saúde e segurança da comunidade em geral</t>
  </si>
  <si>
    <t>21. Riscos e impactos no desenvolvimento local</t>
  </si>
  <si>
    <t>No documento Global Standard on Sustainable Development (p. 48), o banco declara que não realizará negócios com atividades que envolvam o
desenvolvimento de novas terras que resulte em conflitos de posse de terra com comunidades locais. Não há adesões a compromissos relacionados ao tema.</t>
  </si>
  <si>
    <t>22. Discriminação de gênero</t>
  </si>
  <si>
    <t>"O Rabobank não fornece crédito ou serviços para empresas ou pessoas para as quais sejam verificadas evidências da seguinte situação: (....) discriminação no trabalho" (PRSAC, p. 4) 
"Being a values driven organization, we do business with those who share our principles. Therefore regarding labor rights, Rabobank does business with clients and business partners that: operate effective stakeholder engagement including an operational-level grievance mechanism for any violations of labor rights (including gender-based violence and harassment) that they have caused or contributed to" (Global Standard on Sustainable Development, p. 13) 
Adesão ao Pacto Global da ONU</t>
  </si>
  <si>
    <t>23. Discriminação étnica ou sexual</t>
  </si>
  <si>
    <t>"O Rabobank não fornece crédito ou serviços para empresas ou pessoas para as quais sejam verificadas evidências da seguinte situação: (....) discriminação no trabalho" (PRSAC, p. 4) (Pontuação 1 de 2). 
Adesão ao Pacto Global da ONU (Pontuação 1 de 1)</t>
  </si>
  <si>
    <t>24. Inclusão de pessoas com deficiência</t>
  </si>
  <si>
    <t xml:space="preserve">O Rabobank não fornece crédito ou serviços para empresas ou pessoas para as quais sejam verificadas evidências da seguinte situação: (....) discriminação no trabalho" (PRSAC, p. 4) 
</t>
  </si>
  <si>
    <t>25. Riscos para o patrimônio cultural</t>
  </si>
  <si>
    <t>Conforme o documento "Global Standard on Sustainable Development" (p. 34), em sua Política Global de Biomassa, o banco exclui de suas operações atividades realizadas em áreas consideradas Patrimônis Mundiais da UNESCO ou zonas úmidas RAMSAR.</t>
  </si>
  <si>
    <t>26. Questões concorrenciais</t>
  </si>
  <si>
    <t>O tema não é citado no que se refere a crédito .</t>
  </si>
  <si>
    <t>27. Responsabilidade tributária</t>
  </si>
  <si>
    <t>28. Prevenção e combate à corrupção</t>
  </si>
  <si>
    <t>"O Rabobank não fornece crédito ou serviços para empresas ou pessoas para as quais sejam verificadas evidências da seguinte situação: Existência de atividades criminosas (ex. corrupção, falsificação de documentos, fabricação ou comercialização de produtos proibidos no Brasil etc.)" (PRSAC, p. 4) 
Adesão ao Pacto Global da ONU</t>
  </si>
  <si>
    <t>TOTAL</t>
  </si>
  <si>
    <t>Máximo de 3</t>
  </si>
  <si>
    <t>Obs.: Outros compromissos assumidos pelo Rabobank que não sabia se deveria, ou como, pontuar: "O Grupo Rabobank é signatário de pactos, compromissos e programas globais que reforçam externamente e que refletem as práticas da instituição. Alguns exemplos desses compromissos são: , United Nations Environment Programme Finance Initiative, Net Zero Banking Alliance, Taskforce on Climate-related Financial Disclosures,, Taskforces for Nature Related Financial Disclosure., " (PRSAC, p. 9).</t>
  </si>
  <si>
    <t>Inclusão em política setorial ou em política temática (0 a 7)</t>
  </si>
  <si>
    <t>Na Política Global de Agricultura (p. 27), o banco se compromete a incentivar o desenvolvimento da resiliência do setor as mudanças climáticas .</t>
  </si>
  <si>
    <t xml:space="preserve">O Manual de Boas Práticas Socioambientais no Agronegócio (p. 133) inclui um tópico sobre geração de energia alternativa. 
Consta no documento "Global Standard on Sustainable Development" (p. 33) uma Política Global de Biomassa que abarca biocombustíveis </t>
  </si>
  <si>
    <t>O tema não é citado no que se refere a crédito   </t>
  </si>
  <si>
    <t xml:space="preserve">Conforme o documento "Global Standard on Sustainable Development" (p. 20-21), a Política Global de Biodiversidade do Rabobank orienta que sua atuação deve ser pautada pela identificação e prevenção de impactos adversos na biodiversidade e nos serviços ecossistêmicos, além de mobilizar produtos e serviços para ajudar clientes a prevenir perdas, melhorar e preservar a biodiversidade. Exige que clientes e parceiros demonstrem consciência dos riscos dos riscos e oportunidades que têm impacto positivo e negativo na biodiversidade e nos serviços ecossistémicos, e um compromisso para os abordar, proporcionalmente aos seus riscos e controlos.
Ainda, o Rabobank declara que não realizará negócios ligados a: conversão ou desmatamento de áreas de alto valor de conservação; a introdução intencional de espécies exóticas em paisagens naturais ou ambientes marinhos que não tenham sido designados como áreas agrícolas; e comércio ou captura não autorizada de vida selvagem ou de produtos de vida selvagem </t>
  </si>
  <si>
    <t xml:space="preserve">O Manual de Boas Práticas Socioambientais no Agronegócio (p. 81-83) apresenta orientações do banco para seus clientes, abordando seus deveres e o contexto regulatório relacionado à destinação de efluentes.
</t>
  </si>
  <si>
    <t xml:space="preserve">"Rabobank reviews the performance and progress of clients during the initial credit assessment and a periodic intervals. We do so by applying a risk based approach, and by collecting supporting information that demonstrates: For primary producers / farmers  -  they are making progress on environmental and social performance and resource efficiency including measures on safeguarding water quality and quantity, soil management practices, usage, application and storage of agrochemicals and waste management" (Global Standard on Sustainable Development, p. 36).
O Manual de Boas Práticas Socioambientais no Agronegócio (p. 119-123) apresenta orientações do banco para seus clientes sobre manejo sustentável e conservação de recursos hídricos (Pontuação 7 de 7). 
</t>
  </si>
  <si>
    <t>O Manual de Boas Práticas Socioambientais no Agronegócio (p. 86 a 92) apresenta orientações do banco para seus clientes sobre o manuseio de embalagens de defensivos, incluindo práticas para prevenir a contaminação do solo (Pontuação 7 de 7).</t>
  </si>
  <si>
    <t xml:space="preserve">Consta no documento "Global Standard on Sustainable Development" (p. 20 e 21) a Política Global de Biodiversidade do banco, a qual determina que a atuação do Rabobank deve promover práticas agrícolas sustentáveis ​​(nomeadamente a agricultura de precisão) e uma agricultura equilibrada baseada na terra, inteligente em termos climáticos e inclusiva na natureza. Declara que não realiza negócios com clientes ou parceiros comerciais que tenham utilizado o uso irregular de fogo para limpar terras nos últimos cinco anos.
No mesmo documento (p. 44), em sua Política Global de Soja e a de Cana de Açúcar, o banco compromete-se a apoiar o setor produtivo na transição para uma produção mais sustentável, incentivando o cultivo em áreas subutilizadas e a adoção de técnicas agrícolas aprimoradas. </t>
  </si>
  <si>
    <t xml:space="preserve">O Manual de Boas Práticas Socioambientais no Agronegócio (p. 19-38) apresenta orientações do banco para seus clientes, abordando seus deveres e o contexto regulatório relacionado às relações trabalhistas, incluindo um detalhamento sobre a Lista Suja do Trabalho Escravo. </t>
  </si>
  <si>
    <t>O Manual de Boas Práticas Socioambientais no Agronegócio (p. 19-38) apresenta orientações do banco para seus clientes, abordando seus deveres e o contexto regulatório relacionado às relações trabalhistas, incluindo um detalhamento sobre o Trabalho Infantil e o regime de Jovem Aprendiz</t>
  </si>
  <si>
    <t xml:space="preserve">O Manual de Boas Práticas Socioambientais no Agronegócio (p. 39-57) apresenta orientações do banco para seus clientes, abordando seus deveres e o contexto regulatório relacionado às relações trabalhistas, incluindo uma serie de capítulos voltados as normas e infraestruturas de saúde e segurança do ambiente de trabalho.
</t>
  </si>
  <si>
    <t xml:space="preserve">O Manual de Boas Práticas Socioambientais no Agronegócio (p. 39-57) apresenta orientações do banco para seus clientes, abordando seus deveres e o contexto regulatório relacionado às relações trabalhistas, incluindo uma serie de capítulos voltados as normas e infraestruturas de saúde e segurança do ambiente de trabalho. 
</t>
  </si>
  <si>
    <t>O tema não é citado no que se refere a crédito. </t>
  </si>
  <si>
    <t xml:space="preserve">Conforme o documento "Global Standard on Sustainable Development" (p. 21 e 22), a Política Global de Biodiversidade do Rabobank declara que o banco não realizará negócios ligados a: conversão ou desmatamento de áreas de alto valor de conservação (com, por exemplo,  valores culturais para povos indígenas). Em sua Política Global de Governança Fundiária o banco também se compromete a respeitar a legitimidade de uso e de direitos de comunidades locais e indivíduos, reconhece que populações indígenas são grupos particularmente vulnerabilizados que possuem direitos reconhecidos internacionalmente, e exige o mesmo de seus clientes e parceiros comerciais. Ainda declara que não realizam negócios ligados a uso da terra conflitante com populações locais e indígenas. </t>
  </si>
  <si>
    <t xml:space="preserve">Consta no documento "Global Standard on Sustainable Development" (p. 20 e 21) a Política Global de Biodiversidade do banco, a qual exige que os clientes e parceiros do banco que estiverem desenvolvendo planos que possam impactar negativamente os serviços ecossistêmicos e outros valores de conservação elevados com dimensões sociais (valores culturais e comunitários), obter o Consentimento Livre, Prévio e Informado (CLPI) das comunidades impactadas onde nossa avaliação tiver identificado que a legislação local não é suficiente, abordar nossos princípios. 
</t>
  </si>
  <si>
    <t xml:space="preserve">Conforme o documento "Global Standard on Sustainable Development" (p. 20-21), a Política Global de Biodiversidade do Rabobank declara que o banco não realizará negócios ligados a: conversão ou desmatamento de áreas de alto valor de conservação (com, por exemplo, necessidades básicas para comunidades locais).  
Em sua Política Global de Governança Fundiária o banco também se compromete a incentivar que seus clientes e parceiros lidem de forma responsável com a governação fundiária, incluindo o respeito pela propriedade e pelos direitos fundiários e o direito ao consentimento livre, prévio e informado de todas as partes interessadas relativamente a alterações na propriedade ou utilização da terras; evitem mudanças comerciais em grande escala nos direitos de posse da terra se existirem alternativas que previnam ou mitiguem impactos adversos; e apliquem modelos de negócios inclusivos com uma abordagem  que considere o equilíbrio integral e total do uso da terra para além de uma atividade económica individual.  </t>
  </si>
  <si>
    <t xml:space="preserve">O Manual de Boas Práticas Socioambientais no Agronegócio (p. 37) apresenta orientações do banco para seus clientes sobre a legislação de discriminação no trabalho.  </t>
  </si>
  <si>
    <t xml:space="preserve">" (….) Regarding agricultural commodity derivatives trading, for our own activities we will: engage in proprietary trading in commodity derivatives for non-speculative purposes only;
(...). Therefore regarding agricultural commodity derivatives, Rabobank does business with clients and other business partners that: use agricultural commodity derivatives only for hedging purposes or hedge enhancement purposes." (Global Standard on Sustainable Development, p. 15 e 16)". </t>
  </si>
  <si>
    <t>O documento "Global Standard on Sustainable Development" (p. 14) inclui uma Política Global Anti-corrupção, em que o banco se compromete a cumprir as legislações que tratam do tema e exigir o mesmo de seus clientes.</t>
  </si>
  <si>
    <t>Máximo de 7</t>
  </si>
  <si>
    <t>BASE DE DADOS OU DILIGÊNCIA</t>
  </si>
  <si>
    <t>Todos os setores econômicos sujeitos a licenciamento ambiental - até 20 pontos</t>
  </si>
  <si>
    <t xml:space="preserve">Peso </t>
  </si>
  <si>
    <t>Apenas setores econômicos com maior risco socioambiental
(médio ou alto) - até 15 pontos</t>
  </si>
  <si>
    <t>Peso</t>
  </si>
  <si>
    <t>Apenas operações ou clientes/investimentos acima de certo patamar financeiro, sendo o universo mais abrangente do que Project Finance (nesse caso, será considerado o percentual, dentre as operações com setores sujeitos a licenciamento ambiental, para o qual ocorre a consulta) - até 8 pontos</t>
  </si>
  <si>
    <t>Apenas Project Finance - até 4 pontos</t>
  </si>
  <si>
    <t>Licenciamento ambiental vigente</t>
  </si>
  <si>
    <t xml:space="preserve">"O Rabobank não fornece crédito ou serviços para empresas ou pessoas para as quais sejam verificadas evidências da seguinte situação: Ausência das licenças ambientais aplicáveis às atividades-fim do cliente, e outros documentos que comprovem a regularidade ambiental, incluindo o CAR (Cadastro Ambiental Rural), quando aplicável;" (PRSAC, p. 5). </t>
  </si>
  <si>
    <t>Relatórios ambientais anuais de empresas inscritas no Cadastro Técnico Federal de Atividades Potencialmente Poluidoras</t>
  </si>
  <si>
    <t>Verificação do cumprimento de condicionantes do licenciamento ambiental junto à empresa</t>
  </si>
  <si>
    <t>Prática de infrações – órgão ambiental estadual</t>
  </si>
  <si>
    <t xml:space="preserve">"O Rabobank não fornece crédito ou serviços para empresas ou pessoas para as quais sejam verificadas evidências da seguinte situação: Condenação por desmatamento ilegal" (PRSAC, p. 5). </t>
  </si>
  <si>
    <t>Áreas embargadas – órgão ambiental estadual/DF</t>
  </si>
  <si>
    <t>Cadastro Ambiental Rural - CAR</t>
  </si>
  <si>
    <t>Verificação de desmatamento e solicitação de autorizações para supressão de vegetação (sempre que apurado desmatamento recente) – órgãos ambientais estaduais (ou municipais, qdo. for o caso)</t>
  </si>
  <si>
    <t xml:space="preserve">"O Rabobank não fornece crédito ou serviços para empresas ou pessoas para as quais sejam verificadas evidências da seguinte situação: Condenação por desmatamento ilegal; (....) Ausência das licenças ambientais aplicáveis às atividades-fim do cliente, e outros documentos que comprovem a regularidade ambiental, incluindo o CAR (Cadastro Ambiental Rural), quando aplicável;
(....) Além dos critérios de exclusão descritos acima, o Rabobank não concede empréstimo ou financiamento cujo objetivo dos recursos seja realizar desmatamento, ainda que legalmente autorizado, em qualquer Bioma brasileiro. Adicionalmente, o Rabobank possui regras específicas para aceitação de áreas em garantia que tenham sofrido desmatamentos legais, com datas de corte especificada" (PRSAC, p. 5). 
</t>
  </si>
  <si>
    <t>Prática de infrações – órgãos ambientais federais</t>
  </si>
  <si>
    <t xml:space="preserve">"O Rabobank não fornece crédito ou serviços para empresas ou pessoas para as quais sejam verificadas evidências da seguinte situação: Sobreposição comprovada de áreas produtivas (....) com Unidades de Conservação classificadas como de Proteção Integral, de acordo com a definição SNUC (Sistema Nacional de Unidades de Conservação)" (PRSAC, p. 5). </t>
  </si>
  <si>
    <t>Áreas embargadas pelo IBAMA ou ICMBio</t>
  </si>
  <si>
    <t>Limites de unidades de conservação (federais, estaduais e municipais)</t>
  </si>
  <si>
    <t>Limites de terras indígenas</t>
  </si>
  <si>
    <t xml:space="preserve">"O Rabobank não fornece crédito ou serviços para empresas ou pessoas para as quais sejam verificadas evidências da seguinte situação: Sobreposição comprovada de áreas produtivas com Territórios Indígenas,(….)" (PRSAC, p. 5). </t>
  </si>
  <si>
    <t>Limites de territórios quilombolas</t>
  </si>
  <si>
    <t xml:space="preserve">"O Rabobank não fornece crédito ou serviços para empresas ou pessoas para as quais sejam verificadas evidências da seguinte situação: Sobreposição comprovada de áreas produtivas (....) com Áreas Quilombolas " (PRSAC, p. 5). </t>
  </si>
  <si>
    <t>IPHAN e órgãos estaduais e municipais de proteção do patrimônio cultural</t>
  </si>
  <si>
    <t>Outros conflitos fundiários ou comunitários</t>
  </si>
  <si>
    <t xml:space="preserve">"O Rabobank não fornece crédito ou serviços para empresas ou pessoas para as quais sejam verificadas evidências da seguinte situação: Existência de áreas com situação fundiária irregular " (PRSAC, p. 5). </t>
  </si>
  <si>
    <t>Bases de dados do Ministério Público Federal</t>
  </si>
  <si>
    <t>Bases de dados do Ministério Público Estadual</t>
  </si>
  <si>
    <t>“Lista suja” do trabalho escravo</t>
  </si>
  <si>
    <t xml:space="preserve">"O Rabobank não fornece crédito ou serviços para empresas ou pessoas para as quais sejam verificadas evidências da seguinte situação: (….) outras ações que descumpram as normas trabalhistas vigentes, como presença no Cadastro de Empregadores ou “Lista Suja” do Ministério do Trabalho e Emprego por submissão do trabalhador à condição análoga a de escravo" (PRSAC, p. 4). </t>
  </si>
  <si>
    <t>Infrações em matéria de saúde e segurança do trabalho (inclusive trabalho infantil)</t>
  </si>
  <si>
    <t>"O Rabobank não fornece crédito ou serviços para empresas ou pessoas para as quais sejam verificadas evidências da seguinte situação: Impedir ou dificultar a liberdade de associação coletiva, não reconhecer o direito à negociação coletiva, submeter indivíduos ao trabalho infantil,(....)" (PRSAC, p. 4). 
"Rabobank reviews the performance and progress of clients during the initial credit assessment and at periodic intervals. We do so by applying a risk based approach, and by collecting supporting information that demonstrates that they: apply labor rights considerations in their business decisions, including fair recruitment practices and the prevention of modern slavery, and respecting standards on maximum working time;" (Global Standard on Sustainable Development, p. 13).</t>
  </si>
  <si>
    <t>Bases de dados do Ministério Público em matéria trabalhista</t>
  </si>
  <si>
    <t>Bases de dados do Judiciário em matéria trabalhista</t>
  </si>
  <si>
    <t>Percentual de acidentes do trabalho à luz da média do setor econômico</t>
  </si>
  <si>
    <t>Percentual de doenças ocupacionais à luz da média do setor econômico</t>
  </si>
  <si>
    <t>Bases de dados do Poder Judiciário Federal</t>
  </si>
  <si>
    <t>Bases de dados do Poder Judiciário Estadual</t>
  </si>
  <si>
    <t>Dados da própria empresa relativos à matriz energética</t>
  </si>
  <si>
    <t>Dados da própria empresa relativos à eficiência energética</t>
  </si>
  <si>
    <t xml:space="preserve">Outorga para utilização de recursos hídricos </t>
  </si>
  <si>
    <t>Dados da própria empresa relativos à eficiência hídrica</t>
  </si>
  <si>
    <t>Dados da própria empresa relativos à gestão de resíduos e efluentes</t>
  </si>
  <si>
    <t>Dados da própria empresa relativos ao uso de matéria-prima e insumos</t>
  </si>
  <si>
    <t>Dados da própria empresa relativos a riscos ambientais na cadeia de produção/valor</t>
  </si>
  <si>
    <t>Dados da própria empresa relativos a riscos sociais na cadeia de produção/valor</t>
  </si>
  <si>
    <t>Certificações ambientais</t>
  </si>
  <si>
    <t>"O Rabobank não fornece crédito ou serviços para empresas ou pessoas para as quais sejam verificadas evidências da seguinte situação: Produção de celulose, papel ou outros derivados de madeira oriundos de floresta plantada sem certificação ou que não estejam em processo de certificação reconhecida internacionalmente;" (PRSAC, p. 5). 
"(....) Rabobank does business with clients and other business partners that: achieve certification according to the Forest Stewardship Council (FSC) or if it can be justified this is not (yet) feasible the Programme for the Endorsement of Forest Certification (PEFC) or other schemes which can demonstrate equivalence;
(....) are a member of the Roundtable on Sustainable Palm Oil (RSPO), and have a timebound plan for achieving RSPO certification or verification of their production or their sourcing against the RSPO Principles &amp; Criteria," (Global Standard on Sustainable Development, p. 38 e 42).</t>
  </si>
  <si>
    <t>Certificações sociais</t>
  </si>
  <si>
    <t>PROCONs ou bases de dados do Ministério da Justiça em matéria de consumo</t>
  </si>
  <si>
    <t>Bases de dados do CADE (concorrência)</t>
  </si>
  <si>
    <t>Entes encarregados de zelar pela sanidade animal ou vegetal (para setores relevantes)</t>
  </si>
  <si>
    <t>Bases de dados da Controladoria-Geral da União, Tribunais de Contas e afins</t>
  </si>
  <si>
    <t>Vigilância sanitária (para setores relevantes)</t>
  </si>
  <si>
    <t>Imprensa</t>
  </si>
  <si>
    <t>Mídias online em geral</t>
  </si>
  <si>
    <t>Organizações da sociedade civil relevantes</t>
  </si>
  <si>
    <t>Mecanismo de recebimento de queixas</t>
  </si>
  <si>
    <t>e-mail</t>
  </si>
  <si>
    <t>Inspeções no local</t>
  </si>
  <si>
    <t>Para os clientes ativos do segmento “Rural Banking” como parte da diligência de clientes do Banco, as visitas de campo acontecem periodicamente em ” e auxiliam na identificação de possíveis critérios de exclusão e/ou pontos de melhoria em que o Banco pode trabalhar em conjunto com o cliente na implementação das boas práticas  (PRSAC, p. 8)</t>
  </si>
  <si>
    <t>Contratação de auditoria socioambiental</t>
  </si>
  <si>
    <t>TOTAL PONDERADO DA COLUNA</t>
  </si>
  <si>
    <t>Máximo de 20</t>
  </si>
  <si>
    <t>"Most land owners are subject to a mandatory “Legal Reserve” of primary vegetation, which varies from 20 to 80% of land owned, depending on the biome in which the land is located. We periodically check compliance with these legal requirements as an integrated part of our lending process" (Rabobank’s Commitment to Sustainable Agriculture and Forests, p. 1)</t>
  </si>
  <si>
    <t xml:space="preserve">Obs.: Não atribuí nota máxima aos casos em que não estava especificado em qual base o tema era verificado. </t>
  </si>
  <si>
    <t>UNIVERSO DE OPERAÇÕES OU EMPRESAS</t>
  </si>
  <si>
    <t>FREQUÊNCIA</t>
  </si>
  <si>
    <t>Todos os setores econômicos sujeitos a licenciamento ambiental</t>
  </si>
  <si>
    <t>Setores econômicos com risco médio ou alto</t>
  </si>
  <si>
    <t xml:space="preserve">Apenas operações ou clientes/investimentos acima de um certo patamar financeiro – inclusive Project Finance </t>
  </si>
  <si>
    <t>Semestral ou menor</t>
  </si>
  <si>
    <t xml:space="preserve">"Todos os clientes e parceiros de negócio passam, diariamente, por uma checagem interna como parte do processo de KYC/KYV para identificação de possíveis não conformidades e dessa maneira, é possível fazer um monitoramento contínuo, que passa por uma análise aprofundada após a identificação e garante que a devida diligência está sendo tomada, tudo em conformidade com as regulamentações aplicáveis. Outros monitoramentos específicos, com uma frequência menor, frente aos aspectos e performances sociais, ambientais e climáticas também são executados pela primeira linha" (PRSAC, p. 8).
"We monitor our client performance annually, including their land use through on-site visits. In addition we will work with geospatial solutions in order to map all customer landholdings and then improve land use monitoring on a permanent basis" (Rabobank’s Commitment to Sustainable Agriculture and Forests, p. 4). </t>
  </si>
  <si>
    <t>Anual</t>
  </si>
  <si>
    <t>Bienal</t>
  </si>
  <si>
    <t>Apenas quando tem conhecimento de fato novo relevante ou quando se refere a único ou poucos temas</t>
  </si>
  <si>
    <t>Não adota</t>
  </si>
  <si>
    <t>Total</t>
  </si>
  <si>
    <t>Máximo de 10</t>
  </si>
  <si>
    <t>GRAU DE RELEVÂNCIA</t>
  </si>
  <si>
    <t>Negativa de crédito, suspensão de desembolsos ou vencimento antecipado de operações em razão de riscos socioambientais (percentual nos últimos 2 anos)</t>
  </si>
  <si>
    <t>Baixo - 0 ou 1 ponto</t>
  </si>
  <si>
    <t>Médio - 2 ou 3 pontos</t>
  </si>
  <si>
    <t>Alto - 4 ou 5 pontos</t>
  </si>
  <si>
    <t>0 a 2%</t>
  </si>
  <si>
    <t>2 a 8%</t>
  </si>
  <si>
    <t>Maior que 8%</t>
  </si>
  <si>
    <t>Máximo de 5</t>
  </si>
  <si>
    <t>Não há informações</t>
  </si>
  <si>
    <t>" (....)Vale ressaltar que cada cliente deverá possuir uma avaliação de Riscos Sociais, Ambientais e Climáticos vigente na concessão de crédito, sendo renovada com frequência definida em procedimento padrão. Essas avaliações são importantes insumos para a tomada de decisão pela alta direção do banco no relacionamento com o cliente. O banco pode, quando necessário, engajar o cliente para formalizar ações de adequação do mesmo, para que sua classificação de risco social ambiental e climático possa ser aceitável" (Relatório de RSAC, p. 9).</t>
  </si>
  <si>
    <t>AÇÃO ADOTADA</t>
  </si>
  <si>
    <t>Todos os setores econômicos sujeitos a licenciamento ambiental - 8 a 10 pontos</t>
  </si>
  <si>
    <t>Apenas setores econômicos com maior risco socioambiental  - 6 ou 7 pontos</t>
  </si>
  <si>
    <t>Apenas operações ou clientes acima de certo patamar financeiro (nesse caso, indicar o percentual dentre os valores destinados a empresas de setores sujeitos a licenciamento) - até 5 pontos</t>
  </si>
  <si>
    <t xml:space="preserve">Apenas Project Finance - até 3 pontos  </t>
  </si>
  <si>
    <t>Não adota - 0 pontos</t>
  </si>
  <si>
    <t xml:space="preserve">Repercussão do nível de risco nas condições da operação (taxa de juros, prazo de duração ou prazo de carência) </t>
  </si>
  <si>
    <t>Sim, o nível de risco socioambiental se reflete no rating (informações públicas)</t>
  </si>
  <si>
    <t>Cláusula(s) contratual(s) de cumprimento das regulações socioambientais/dever de informar sobre autuações</t>
  </si>
  <si>
    <t>Cláusula(s) contratual(is) relativa(s) a deveres de transparência socioambiental junto à IF relativos a operações da própria empresa financiada</t>
  </si>
  <si>
    <t>Cláusula(s) contratual(is) relativa(s) a deveres de transparência socioambiental junto à IF relativos à cadeia de produção da empresa financiada</t>
  </si>
  <si>
    <t xml:space="preserve">Plano de ação ou compromisso equivalente com prazos e metas claros para operações próprias </t>
  </si>
  <si>
    <t>"O Rabobank Brasil poderá analisar situações especificas em casos de clientes identificados como de alto risco socioambiental ou que tenham sido identificados em alguma não conformidade que se caracteriza como critério de exclusão e, desde que referido cliente esteja buscando regularização e melhoria contínua no negócio, Eventualmente, em caráter de exceção, o Banco pode se relacionar com Clientes que comprovem a implementação de medidas corretivas, podendo em conjunto, se comprometer com a melhoria e regularização por meio de um plano de ação desenvolvido e monitorado pela Primeira Linha de Responsabilidade, conforme descrito acima" (PRSAC, p. 6)."In practice, we may engage with clients and business partners that do not yet fully meet all our expectations if they have an acceptable timebound plan to do so" (Global Standard on Sustainable Development, p. 11).</t>
  </si>
  <si>
    <t>Plano de ação ou compromisso equivalente com  prazos e metas claros para cadeia de produção</t>
  </si>
  <si>
    <t>Garantias adicionais ou seguro</t>
  </si>
  <si>
    <t>"Non-compliance with Rabobank’s sustainability policy can threaten the relationship, unless damages are repaired and compensated within a reasonable time frame to be agreed upon by the bank." (Rabobank’s Commitment to Sustainable Agriculture and Forests, p. 4)</t>
  </si>
  <si>
    <t>Existência de indicadores específicos para mensuração de impacto (indicando-se quais são) - até 3,5 pontos</t>
  </si>
  <si>
    <t xml:space="preserve">Percentual no portfólio de crédito - até 6,5 pontos </t>
  </si>
  <si>
    <t>Educação e/ou empregabilidade para população de baixa renda</t>
  </si>
  <si>
    <t xml:space="preserve">Adaptação a riscos climáticos físicos </t>
  </si>
  <si>
    <t xml:space="preserve">Produção, geração ou distribuição de energia elétrica de baixo carbono (exclui grandes hidrelétricas) </t>
  </si>
  <si>
    <t>Eficiência energética</t>
  </si>
  <si>
    <t>Produção de veículos e combustíveis de baixo carbono</t>
  </si>
  <si>
    <t>Infraestrutura de mobilidade urbana ativa</t>
  </si>
  <si>
    <t>Biodiversidade terrestre (mitigação de riscos)</t>
  </si>
  <si>
    <t>Biodiversidade terrestre (restauração)</t>
  </si>
  <si>
    <t>Preservação da biodiversidade e/ou mitigação de riscos de poluição de água doce</t>
  </si>
  <si>
    <t>Descontaminação de água doce</t>
  </si>
  <si>
    <t>Eficiência hídrica</t>
  </si>
  <si>
    <t>Preservação da biodiversidade e/ou mitigação de riscos de poluição marítima</t>
  </si>
  <si>
    <t>Restauração de ecossistemas marinhos</t>
  </si>
  <si>
    <t>Mitigação de riscos de poluição do solo ou uso eficiente do solo para fins agrícolas</t>
  </si>
  <si>
    <t>Descontaminação do solo</t>
  </si>
  <si>
    <t>Mitigação de riscos de poluição atmosférica</t>
  </si>
  <si>
    <t>Uso eficiente de matéria-prima</t>
  </si>
  <si>
    <t>Gestão adequada de resíduos sólidos (prevenção de poluição)</t>
  </si>
  <si>
    <t>Gestão eficiente de resíduos sólidos (economia circular)</t>
  </si>
  <si>
    <t>Mitigação de riscos de trabalho análogo ao escravo na cadeia de produção</t>
  </si>
  <si>
    <t>Mitigação de riscos de trabalho infantil irregular na cadeia de produção</t>
  </si>
  <si>
    <t>Mitigação de riscos à saúde no trabalho</t>
  </si>
  <si>
    <t>Mitigação de riscos à segurança no trabalho</t>
  </si>
  <si>
    <t xml:space="preserve">Mitigação de riscos ou criação de oportunidades para  comunidades tradicionais </t>
  </si>
  <si>
    <t>Saúde e segurança de comunidades de baixa renda</t>
  </si>
  <si>
    <t>Saúde e segurança do consumidor</t>
  </si>
  <si>
    <t>Desenvolvimento local (inclui turismo sustentável)/ apoio a MPMEs</t>
  </si>
  <si>
    <t>Promoção da equidade de gênero</t>
  </si>
  <si>
    <t>Promoção da equidade étnica</t>
  </si>
  <si>
    <t>Infraestrutura para integração de pessoas com deficiência</t>
  </si>
  <si>
    <t>Proteção do patrimônio culturaL</t>
  </si>
  <si>
    <t>Habitação para população de baixa renda</t>
  </si>
  <si>
    <t>Água e esgoto para comunidades periféricas</t>
  </si>
  <si>
    <t>Coleta de lixo para comunidades periféricas</t>
  </si>
  <si>
    <t>Não foram encontradas informações</t>
  </si>
  <si>
    <t>Percentual no portfólio</t>
  </si>
  <si>
    <t>Categoria da atividade econômica financiada</t>
  </si>
  <si>
    <t>Percentual alto (mais de 40%) no portfólio</t>
  </si>
  <si>
    <t xml:space="preserve">Percentual médio (mais de 20 e até 40%) no portfólio </t>
  </si>
  <si>
    <t>Percentual baixo (0 a 20%) no portfólio</t>
  </si>
  <si>
    <t>Ausente no portfólio</t>
  </si>
  <si>
    <t>Setores econômicos de alto risco socioambiental</t>
  </si>
  <si>
    <t xml:space="preserve">Setores econômicos de risco socioambiental médio </t>
  </si>
  <si>
    <t>Portfólio do Rabobank Brasil é formado apenas por agronegócio</t>
  </si>
  <si>
    <t>Setores econômicos de risco socioambiental baixo ou nenhum</t>
  </si>
  <si>
    <t>CATEGORIA DA EMPRESA FINANCIADA E DE SUA CADEIA DE PRODUÇÃO</t>
  </si>
  <si>
    <t>Informação completa (georreferenciada ou microbacia hidrográfica) - 10 pontos</t>
  </si>
  <si>
    <t>Município/bioma - 5 pontos</t>
  </si>
  <si>
    <t>Ausente (informação apenas sobre a sede no caso de empresas com múltiplos estabelecimentos) - 0 pontos</t>
  </si>
  <si>
    <t>Alto risco socioambiental</t>
  </si>
  <si>
    <t>Risco socioambiental médio</t>
  </si>
  <si>
    <t>Risco socioambiental baixo ou nenhum risco</t>
  </si>
  <si>
    <t xml:space="preserve">
O Rabobank Brasil opera exclusivamente com crédito rural, no qual as informações sobre a localização são obrigatórias.</t>
  </si>
  <si>
    <t>PERCENTUAL NO PORTFÓLIO</t>
  </si>
  <si>
    <t>Categoria da empresa financiada e de sua cadeia de produção</t>
  </si>
  <si>
    <t>Percentual baixo (até 20%) no portfólio</t>
  </si>
  <si>
    <t>Risco socioambiental baixo ou nenhum</t>
  </si>
  <si>
    <t>Não avaliadas (dentre os setores sujeitos a licenciamento ambiental)</t>
  </si>
  <si>
    <t>Impacto socioambiental positivo</t>
  </si>
  <si>
    <t xml:space="preserve">Riscos socioambientais da cadeia de produção irrelevantes </t>
  </si>
  <si>
    <t xml:space="preserve">Riscos socioambientais da cadeia de produção médios e grau de suficiência do monitoramento </t>
  </si>
  <si>
    <t xml:space="preserve">Riscos socioambientais da cadeia de produção altos e grau de suficiência do monitoramento </t>
  </si>
  <si>
    <t>Não foram encontradas informações.</t>
  </si>
  <si>
    <t>SITUAÇÃO NA IF</t>
  </si>
  <si>
    <t>Deficiente – 0 ou 1 ponto</t>
  </si>
  <si>
    <t>Médio – 2 a 6 pontos</t>
  </si>
  <si>
    <t>Bom/ótimo – 7 a 10 pontos</t>
  </si>
  <si>
    <t>Tema tratado em Diretoria de área-fim</t>
  </si>
  <si>
    <t>Participação feminina na Diretoria</t>
  </si>
  <si>
    <t xml:space="preserve">A posição de CEO do Rabobank Brasil é ocupada por uma mulher, Fabiana Alves. </t>
  </si>
  <si>
    <t>Participação negra na Diretoria</t>
  </si>
  <si>
    <t>Dimensão da área de Sustentabilidade (proporcionalidade em relação ao quadro de empregados da área de risco)</t>
  </si>
  <si>
    <t>Dimensão da área de Sustentabilidade (proporcionalidade em relação ao quadro de empregados das áreas de negócios)</t>
  </si>
  <si>
    <t>Treinamentos em sustentabilidade para áreas-fim (média por empregado)</t>
  </si>
  <si>
    <t>Integração de fatores de sustentabilidade na remuneração da Diretoria</t>
  </si>
  <si>
    <t>"O Rabobank possui uma Política de Remuneração alinhada à governança da instituição no que se refere ao planejamento, execução e avaliação dos resultados, onde a gestão de risco é um pilar fundamental. Seja nas metas das unidades de negócios estabelecidas com a matriz, seja na definição das metas anuais de cada departamento, a gestão de riscos, mais especificamente, risco social, ambiental e climático e diversidade, estão contemplados. O sistema de avaliação de performance, tanto dos departamentos quanto dos empregados e administradores da instituição, compõe a base da política de remuneração, tanto fixa quanto variável" (Relatório de RSAC, p. 11).</t>
  </si>
  <si>
    <t>Integração de fatores de sustentabilidade na remuneração de gerentes</t>
  </si>
  <si>
    <r>
      <t xml:space="preserve">Frequência de atualização de Políticas, Planos e Manuais de Procedimentos e abrangência do universo de </t>
    </r>
    <r>
      <rPr>
        <i/>
        <sz val="12"/>
        <color rgb="FF000000"/>
        <rFont val="Calibri"/>
        <family val="2"/>
      </rPr>
      <t>stakeholders</t>
    </r>
  </si>
  <si>
    <t xml:space="preserve">O Rabobank Brasil entende que esta Política seja apenas umas das etapas no caminho em direção à sustentabilidade de suas atividades e de seus clientes. Portanto, para garantir a sua evolução, a política é revisada ao menos a cada dois anos ou sempre que necessário conforme a Resolução 4.945/2021 e posição interna (PRSAC, p. 4)
Obs.: Não foram encontradas informações sobre o universo de stakeholders. </t>
  </si>
  <si>
    <t>Canal específico para recebimento de reclamações quanto a impactos socioambientais de empreendimentos financiados</t>
  </si>
  <si>
    <t xml:space="preserve">O Rabobank Brasil disponibiliza um email em sua PRSAC (p. 9) dedicado apenas a temâtica de sustentabilidade: socioambiental@rabobank.com.
Além disso, o site do banco disponibiliza um canal de denuncias, contudo, ao tentar acessá-lo este exigia um código, inviabilizando seu uso (Site Rabobank - Entre em contato com o Rabobank). </t>
  </si>
  <si>
    <t>NÚMERO DE CONTROVÉRSIAS NOS ÚLTIMOS 5 ANOS</t>
  </si>
  <si>
    <t>FONTE DA INFORMAÇÃO</t>
  </si>
  <si>
    <t>Abaixo da média de instituições financeiras de
mesmo porte - não perde pontos</t>
  </si>
  <si>
    <t>Média das instituições de
mesmo porte (até 5% acima ou abaixo) - 1 ponto a menos</t>
  </si>
  <si>
    <t>Acima da média das instituições de mesmo
porte - 2 a 5 pontos a menos</t>
  </si>
  <si>
    <t>Ministério Público do Trabalho (inquéritos civis, TACs e ACPs)</t>
  </si>
  <si>
    <t>Ministério Público Federal (inquéritos civis, TACs e ACPs)</t>
  </si>
  <si>
    <t>Ministério Público Estadual (inquéritos civis, TACs e ACPs)</t>
  </si>
  <si>
    <t>Banco Central do Brasil e CVM</t>
  </si>
  <si>
    <t>Consumidor.gov</t>
  </si>
  <si>
    <t>SINDEC (Base de dados dos PROCONs)</t>
  </si>
  <si>
    <t>Imprensa tradicional</t>
  </si>
  <si>
    <t>ONGs socioambientais e canal para recebimento de denúncias da SIS no que diz respeito ao descumprimento de Políticas e compromissos voluntários</t>
  </si>
  <si>
    <t>Mínimo de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</si>
</sst>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0.0%"/>
    <numFmt numFmtId="166" formatCode="0.000"/>
  </numFmts>
  <fonts count="13" x14ac:knownFonts="1">
    <font>
      <sz val="12"/>
      <color theme="1"/>
      <name val="Calibri"/>
      <family val="2"/>
      <scheme val="minor"/>
    </font>
    <font>
      <sz val="11"/>
      <color theme="1"/>
      <name val="Calibri"/>
      <family val="2"/>
      <scheme val="minor"/>
    </font>
    <font>
      <sz val="16"/>
      <color rgb="FFFF0000"/>
      <name val="Calibri"/>
      <family val="2"/>
      <scheme val="minor"/>
    </font>
    <font>
      <sz val="14"/>
      <color theme="1"/>
      <name val="Calibri"/>
      <family val="2"/>
      <scheme val="minor"/>
    </font>
    <font>
      <sz val="12"/>
      <color rgb="FF000000"/>
      <name val="Calibri"/>
      <family val="2"/>
      <scheme val="minor"/>
    </font>
    <font>
      <sz val="12"/>
      <color theme="1"/>
      <name val="Calibri"/>
      <family val="2"/>
      <scheme val="minor"/>
    </font>
    <font>
      <sz val="12"/>
      <color rgb="FFFF0000"/>
      <name val="Calibri"/>
      <family val="2"/>
      <scheme val="minor"/>
    </font>
    <font>
      <b/>
      <sz val="12"/>
      <color theme="1"/>
      <name val="Calibri"/>
      <family val="2"/>
      <scheme val="minor"/>
    </font>
    <font>
      <sz val="12"/>
      <color rgb="FF000000"/>
      <name val="Calibri"/>
      <family val="2"/>
    </font>
    <font>
      <i/>
      <sz val="12"/>
      <color rgb="FF000000"/>
      <name val="Calibri"/>
      <family val="2"/>
    </font>
    <font>
      <sz val="9"/>
      <color indexed="81"/>
      <name val="Segoe UI"/>
      <family val="2"/>
    </font>
    <font>
      <b/>
      <sz val="16"/>
      <color theme="1"/>
      <name val="Calibri"/>
      <family val="2"/>
      <scheme val="minor"/>
    </font>
    <font>
      <sz val="12"/>
      <name val="Calibri"/>
      <family val="2"/>
      <scheme val="minor"/>
    </font>
  </fonts>
  <fills count="20">
    <fill>
      <patternFill patternType="none"/>
    </fill>
    <fill>
      <patternFill patternType="gray125"/>
    </fill>
    <fill>
      <patternFill patternType="solid">
        <fgColor theme="5" tint="0.59999389629810485"/>
        <bgColor indexed="64"/>
      </patternFill>
    </fill>
    <fill>
      <patternFill patternType="solid">
        <fgColor rgb="FFFF0000"/>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8CBAD"/>
        <bgColor rgb="FF000000"/>
      </patternFill>
    </fill>
    <fill>
      <patternFill patternType="solid">
        <fgColor rgb="FFFCE4D6"/>
        <bgColor rgb="FF000000"/>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2" tint="-9.9978637043366805E-2"/>
        <bgColor indexed="64"/>
      </patternFill>
    </fill>
    <fill>
      <patternFill patternType="solid">
        <fgColor theme="5" tint="0.59999389629810485"/>
        <bgColor rgb="FF000000"/>
      </patternFill>
    </fill>
    <fill>
      <patternFill patternType="solid">
        <fgColor theme="2"/>
        <bgColor indexed="64"/>
      </patternFill>
    </fill>
    <fill>
      <patternFill patternType="solid">
        <fgColor theme="9" tint="0.79998168889431442"/>
        <bgColor rgb="FF000000"/>
      </patternFill>
    </fill>
    <fill>
      <patternFill patternType="solid">
        <fgColor rgb="FFFFCCCC"/>
        <bgColor indexed="64"/>
      </patternFill>
    </fill>
    <fill>
      <patternFill patternType="solid">
        <fgColor theme="8"/>
        <bgColor indexed="64"/>
      </patternFill>
    </fill>
    <fill>
      <patternFill patternType="solid">
        <fgColor theme="8"/>
        <bgColor rgb="FF000000"/>
      </patternFill>
    </fill>
  </fills>
  <borders count="22">
    <border>
      <left/>
      <right/>
      <top/>
      <bottom/>
      <diagonal/>
    </border>
    <border>
      <left style="thick">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style="thin">
        <color indexed="64"/>
      </bottom>
      <diagonal/>
    </border>
    <border>
      <left style="dotted">
        <color indexed="64"/>
      </left>
      <right style="dotted">
        <color indexed="64"/>
      </right>
      <top/>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64"/>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dotted">
        <color indexed="64"/>
      </left>
      <right style="dotted">
        <color indexed="64"/>
      </right>
      <top/>
      <bottom style="dotted">
        <color indexed="64"/>
      </bottom>
      <diagonal/>
    </border>
  </borders>
  <cellStyleXfs count="4">
    <xf numFmtId="0" fontId="0" fillId="0" borderId="0"/>
    <xf numFmtId="16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181">
    <xf numFmtId="0" fontId="0" fillId="0" borderId="0" xfId="0"/>
    <xf numFmtId="0" fontId="0" fillId="0" borderId="0" xfId="0" applyAlignment="1">
      <alignment horizontal="center"/>
    </xf>
    <xf numFmtId="0" fontId="0" fillId="2" borderId="0" xfId="0" applyFill="1" applyAlignment="1">
      <alignment horizontal="center"/>
    </xf>
    <xf numFmtId="0" fontId="2" fillId="0" borderId="0" xfId="0" applyFont="1" applyAlignment="1">
      <alignment horizontal="center" vertical="center"/>
    </xf>
    <xf numFmtId="9" fontId="0" fillId="0" borderId="0" xfId="0" applyNumberFormat="1" applyAlignment="1">
      <alignment horizontal="center"/>
    </xf>
    <xf numFmtId="0" fontId="2" fillId="0" borderId="1" xfId="0" applyFont="1" applyBorder="1" applyAlignment="1">
      <alignment horizontal="center" vertical="center"/>
    </xf>
    <xf numFmtId="0" fontId="3" fillId="0" borderId="0" xfId="0" applyFont="1" applyAlignment="1">
      <alignment horizontal="center"/>
    </xf>
    <xf numFmtId="0" fontId="0" fillId="2" borderId="0" xfId="0" applyFill="1" applyAlignment="1">
      <alignment horizontal="center" vertical="center"/>
    </xf>
    <xf numFmtId="0" fontId="0" fillId="0" borderId="0" xfId="0" applyAlignment="1">
      <alignment horizontal="center" vertical="center"/>
    </xf>
    <xf numFmtId="9" fontId="0" fillId="0" borderId="0" xfId="0" applyNumberFormat="1" applyAlignment="1">
      <alignment horizontal="center" vertical="center"/>
    </xf>
    <xf numFmtId="0" fontId="0" fillId="0" borderId="0" xfId="0" applyAlignment="1">
      <alignment horizontal="center" vertical="center" wrapText="1"/>
    </xf>
    <xf numFmtId="0" fontId="6" fillId="0" borderId="0" xfId="0" applyFont="1" applyAlignment="1">
      <alignment horizontal="left"/>
    </xf>
    <xf numFmtId="0" fontId="0" fillId="4" borderId="4" xfId="0" applyFill="1" applyBorder="1" applyAlignment="1">
      <alignment horizontal="center"/>
    </xf>
    <xf numFmtId="0" fontId="0" fillId="4" borderId="4" xfId="0" applyFill="1" applyBorder="1" applyAlignment="1">
      <alignment horizontal="center" wrapText="1"/>
    </xf>
    <xf numFmtId="0" fontId="0" fillId="0" borderId="0" xfId="0" applyAlignment="1">
      <alignment horizontal="left" vertical="center"/>
    </xf>
    <xf numFmtId="0" fontId="0" fillId="0" borderId="0" xfId="0" applyAlignment="1">
      <alignment horizontal="fill" vertical="center"/>
    </xf>
    <xf numFmtId="0" fontId="4" fillId="0" borderId="0" xfId="0" applyFont="1"/>
    <xf numFmtId="0" fontId="4" fillId="0" borderId="0" xfId="0" applyFont="1" applyAlignment="1">
      <alignment horizontal="center" vertical="center"/>
    </xf>
    <xf numFmtId="0" fontId="0" fillId="2" borderId="4" xfId="0" applyFill="1" applyBorder="1" applyAlignment="1">
      <alignment horizontal="center"/>
    </xf>
    <xf numFmtId="0" fontId="0" fillId="2" borderId="4" xfId="0" applyFill="1" applyBorder="1" applyAlignment="1">
      <alignment horizontal="center" vertical="center"/>
    </xf>
    <xf numFmtId="0" fontId="0" fillId="4" borderId="2" xfId="0" applyFill="1" applyBorder="1" applyAlignment="1">
      <alignment horizontal="center"/>
    </xf>
    <xf numFmtId="0" fontId="0" fillId="2" borderId="0" xfId="0" applyFill="1" applyAlignment="1">
      <alignment horizontal="center" vertical="center" wrapText="1"/>
    </xf>
    <xf numFmtId="0" fontId="0" fillId="4" borderId="2" xfId="0" applyFill="1" applyBorder="1" applyAlignment="1">
      <alignment horizontal="center" vertical="center"/>
    </xf>
    <xf numFmtId="0" fontId="0" fillId="4" borderId="2" xfId="0" applyFill="1" applyBorder="1" applyAlignment="1">
      <alignment horizontal="center" vertical="center" wrapText="1"/>
    </xf>
    <xf numFmtId="0" fontId="0" fillId="4" borderId="3" xfId="0" applyFill="1" applyBorder="1" applyAlignment="1">
      <alignment horizontal="center" vertical="center"/>
    </xf>
    <xf numFmtId="0" fontId="0" fillId="4" borderId="3" xfId="0" applyFill="1" applyBorder="1" applyAlignment="1">
      <alignment horizontal="center" vertical="center" wrapText="1"/>
    </xf>
    <xf numFmtId="0" fontId="6" fillId="0" borderId="0" xfId="0" applyFont="1" applyAlignment="1">
      <alignment horizontal="center" vertical="center"/>
    </xf>
    <xf numFmtId="0" fontId="8" fillId="4" borderId="2" xfId="0" applyFont="1" applyFill="1" applyBorder="1" applyAlignment="1">
      <alignment horizontal="center" vertical="center" wrapText="1"/>
    </xf>
    <xf numFmtId="0" fontId="0" fillId="4" borderId="3" xfId="0" applyFill="1" applyBorder="1" applyAlignment="1">
      <alignment horizontal="fill" vertical="center"/>
    </xf>
    <xf numFmtId="0" fontId="0" fillId="2" borderId="4" xfId="0" applyFill="1" applyBorder="1" applyAlignment="1">
      <alignment horizontal="center" vertical="center" wrapText="1"/>
    </xf>
    <xf numFmtId="0" fontId="6" fillId="0" borderId="0" xfId="0" applyFont="1" applyAlignment="1">
      <alignment horizontal="left" vertical="center"/>
    </xf>
    <xf numFmtId="0" fontId="0" fillId="2" borderId="4" xfId="0" applyFill="1" applyBorder="1" applyAlignment="1">
      <alignment vertical="center" wrapText="1"/>
    </xf>
    <xf numFmtId="0" fontId="0" fillId="4" borderId="4" xfId="0" applyFill="1" applyBorder="1" applyAlignment="1">
      <alignment horizontal="center" vertical="center"/>
    </xf>
    <xf numFmtId="0" fontId="0" fillId="2" borderId="2" xfId="0" applyFill="1" applyBorder="1" applyAlignment="1">
      <alignment horizontal="center" vertical="center" wrapText="1"/>
    </xf>
    <xf numFmtId="0" fontId="0" fillId="7" borderId="2" xfId="0" applyFill="1" applyBorder="1" applyAlignment="1">
      <alignment horizontal="center" vertical="center"/>
    </xf>
    <xf numFmtId="0" fontId="0" fillId="0" borderId="8" xfId="0" applyBorder="1" applyAlignment="1">
      <alignment horizontal="center"/>
    </xf>
    <xf numFmtId="0" fontId="0" fillId="7" borderId="4" xfId="0" applyFill="1" applyBorder="1" applyAlignment="1">
      <alignment horizontal="center" vertical="center"/>
    </xf>
    <xf numFmtId="0" fontId="0" fillId="7" borderId="4" xfId="0" applyFill="1" applyBorder="1" applyAlignment="1">
      <alignment horizontal="center"/>
    </xf>
    <xf numFmtId="0" fontId="0" fillId="0" borderId="0" xfId="0" applyAlignment="1">
      <alignment horizontal="right" vertical="center"/>
    </xf>
    <xf numFmtId="0" fontId="0" fillId="11" borderId="2" xfId="0" applyFill="1" applyBorder="1" applyAlignment="1">
      <alignment horizontal="center"/>
    </xf>
    <xf numFmtId="0" fontId="0" fillId="2" borderId="2" xfId="0" applyFill="1" applyBorder="1" applyAlignment="1">
      <alignment horizontal="center" vertical="center"/>
    </xf>
    <xf numFmtId="0" fontId="8" fillId="14" borderId="2"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4" borderId="0" xfId="0" applyFill="1" applyAlignment="1">
      <alignment horizontal="center" vertical="center" wrapText="1"/>
    </xf>
    <xf numFmtId="0" fontId="0" fillId="11" borderId="2" xfId="0" applyFill="1" applyBorder="1" applyAlignment="1">
      <alignment horizontal="center" vertical="center"/>
    </xf>
    <xf numFmtId="0" fontId="4" fillId="9" borderId="2" xfId="0" applyFont="1" applyFill="1" applyBorder="1" applyAlignment="1">
      <alignment horizontal="center" vertical="center"/>
    </xf>
    <xf numFmtId="0" fontId="0" fillId="11" borderId="4" xfId="0" applyFill="1" applyBorder="1" applyAlignment="1">
      <alignment horizontal="center"/>
    </xf>
    <xf numFmtId="0" fontId="0" fillId="11" borderId="4" xfId="0" applyFill="1" applyBorder="1" applyAlignment="1">
      <alignment horizontal="center" vertical="center"/>
    </xf>
    <xf numFmtId="9" fontId="0" fillId="11" borderId="2" xfId="0" applyNumberFormat="1" applyFill="1" applyBorder="1" applyAlignment="1">
      <alignment horizontal="center" vertical="center"/>
    </xf>
    <xf numFmtId="0" fontId="0" fillId="17" borderId="2" xfId="0" applyFill="1" applyBorder="1" applyAlignment="1">
      <alignment horizontal="center" vertical="center"/>
    </xf>
    <xf numFmtId="0" fontId="0" fillId="3" borderId="9" xfId="0" applyFill="1" applyBorder="1" applyAlignment="1">
      <alignment horizontal="center" vertical="center"/>
    </xf>
    <xf numFmtId="0" fontId="7" fillId="0" borderId="0" xfId="0" applyFont="1" applyAlignment="1">
      <alignment horizontal="center"/>
    </xf>
    <xf numFmtId="0" fontId="11" fillId="0" borderId="0" xfId="0" applyFont="1" applyAlignment="1">
      <alignment vertical="center"/>
    </xf>
    <xf numFmtId="0" fontId="0" fillId="0" borderId="0" xfId="0" applyAlignment="1">
      <alignment horizontal="left"/>
    </xf>
    <xf numFmtId="0" fontId="0" fillId="11" borderId="8" xfId="0" applyFill="1" applyBorder="1" applyAlignment="1">
      <alignment horizontal="center"/>
    </xf>
    <xf numFmtId="0" fontId="0" fillId="0" borderId="13" xfId="0" applyBorder="1" applyAlignment="1">
      <alignment horizontal="center"/>
    </xf>
    <xf numFmtId="0" fontId="0" fillId="11" borderId="13" xfId="0" applyFill="1" applyBorder="1" applyAlignment="1">
      <alignment horizontal="center"/>
    </xf>
    <xf numFmtId="14" fontId="0" fillId="0" borderId="0" xfId="0" applyNumberFormat="1" applyAlignment="1">
      <alignment horizontal="center"/>
    </xf>
    <xf numFmtId="0" fontId="0" fillId="4" borderId="2" xfId="0" applyFill="1" applyBorder="1" applyAlignment="1">
      <alignment horizontal="center" wrapText="1"/>
    </xf>
    <xf numFmtId="0" fontId="0" fillId="0" borderId="0" xfId="0" applyAlignment="1">
      <alignment horizontal="center" wrapText="1"/>
    </xf>
    <xf numFmtId="0" fontId="4" fillId="10" borderId="2" xfId="0" applyFont="1" applyFill="1" applyBorder="1" applyAlignment="1">
      <alignment horizontal="center" vertical="center" wrapText="1"/>
    </xf>
    <xf numFmtId="0" fontId="4" fillId="10" borderId="2" xfId="0" applyFont="1" applyFill="1" applyBorder="1" applyAlignment="1">
      <alignment horizontal="center" vertical="center"/>
    </xf>
    <xf numFmtId="0" fontId="0" fillId="2" borderId="2" xfId="0" applyFill="1" applyBorder="1" applyAlignment="1">
      <alignment horizontal="center"/>
    </xf>
    <xf numFmtId="9" fontId="0" fillId="7" borderId="2" xfId="0" applyNumberFormat="1" applyFill="1" applyBorder="1" applyAlignment="1">
      <alignment horizontal="center"/>
    </xf>
    <xf numFmtId="0" fontId="0" fillId="11" borderId="2" xfId="0" applyFill="1" applyBorder="1" applyAlignment="1">
      <alignment horizontal="center" wrapText="1"/>
    </xf>
    <xf numFmtId="165" fontId="0" fillId="7" borderId="2" xfId="0" applyNumberFormat="1" applyFill="1" applyBorder="1" applyAlignment="1">
      <alignment horizontal="center" vertical="center"/>
    </xf>
    <xf numFmtId="165" fontId="0" fillId="7" borderId="2" xfId="0" applyNumberFormat="1" applyFill="1" applyBorder="1" applyAlignment="1">
      <alignment horizontal="fill" vertical="center"/>
    </xf>
    <xf numFmtId="9" fontId="0" fillId="7" borderId="2" xfId="0" applyNumberFormat="1" applyFill="1" applyBorder="1" applyAlignment="1">
      <alignment horizontal="center" vertical="center"/>
    </xf>
    <xf numFmtId="0" fontId="8" fillId="12" borderId="2" xfId="0" applyFont="1" applyFill="1" applyBorder="1" applyAlignment="1">
      <alignment horizontal="center" vertical="center"/>
    </xf>
    <xf numFmtId="9" fontId="0" fillId="7" borderId="4" xfId="0" applyNumberFormat="1" applyFill="1" applyBorder="1" applyAlignment="1">
      <alignment horizontal="center"/>
    </xf>
    <xf numFmtId="9" fontId="0" fillId="7" borderId="0" xfId="0" applyNumberFormat="1" applyFill="1" applyAlignment="1">
      <alignment horizontal="center" vertical="center"/>
    </xf>
    <xf numFmtId="9" fontId="4" fillId="16" borderId="2" xfId="2" applyFont="1" applyFill="1" applyBorder="1" applyAlignment="1">
      <alignment horizontal="center" vertical="center" wrapText="1"/>
    </xf>
    <xf numFmtId="9" fontId="0" fillId="7" borderId="2" xfId="2" applyFont="1" applyFill="1" applyBorder="1" applyAlignment="1">
      <alignment horizontal="center" vertical="center"/>
    </xf>
    <xf numFmtId="10" fontId="0" fillId="7" borderId="19" xfId="0" applyNumberFormat="1" applyFill="1" applyBorder="1" applyAlignment="1">
      <alignment horizontal="center" vertical="center"/>
    </xf>
    <xf numFmtId="9" fontId="0" fillId="7" borderId="4" xfId="0" applyNumberFormat="1" applyFill="1" applyBorder="1" applyAlignment="1">
      <alignment horizontal="center" vertical="center"/>
    </xf>
    <xf numFmtId="9" fontId="0" fillId="7" borderId="2" xfId="0" applyNumberFormat="1" applyFill="1" applyBorder="1" applyAlignment="1">
      <alignment horizontal="center" vertical="center" wrapText="1"/>
    </xf>
    <xf numFmtId="0" fontId="0" fillId="7" borderId="2" xfId="0" applyFill="1" applyBorder="1" applyAlignment="1">
      <alignment horizontal="center" vertical="center" wrapText="1"/>
    </xf>
    <xf numFmtId="9" fontId="0" fillId="7" borderId="11" xfId="0" applyNumberFormat="1" applyFill="1" applyBorder="1" applyAlignment="1">
      <alignment horizontal="center" vertical="center"/>
    </xf>
    <xf numFmtId="10" fontId="0" fillId="7" borderId="2" xfId="0" applyNumberFormat="1" applyFill="1" applyBorder="1" applyAlignment="1">
      <alignment horizontal="center" vertical="center"/>
    </xf>
    <xf numFmtId="0" fontId="0" fillId="18" borderId="0" xfId="0" applyFill="1" applyAlignment="1">
      <alignment horizontal="center" vertical="center"/>
    </xf>
    <xf numFmtId="0" fontId="0" fillId="18" borderId="4" xfId="0" applyFill="1" applyBorder="1" applyAlignment="1">
      <alignment horizontal="center" vertical="center"/>
    </xf>
    <xf numFmtId="0" fontId="0" fillId="18" borderId="2" xfId="0" applyFill="1" applyBorder="1" applyAlignment="1">
      <alignment horizontal="center" vertical="center"/>
    </xf>
    <xf numFmtId="0" fontId="0" fillId="18" borderId="19" xfId="0" applyFill="1" applyBorder="1" applyAlignment="1">
      <alignment horizontal="center" vertical="center"/>
    </xf>
    <xf numFmtId="0" fontId="0" fillId="18" borderId="0" xfId="0" applyFill="1" applyAlignment="1">
      <alignment horizontal="center"/>
    </xf>
    <xf numFmtId="0" fontId="0" fillId="13" borderId="8" xfId="0" applyFill="1" applyBorder="1" applyAlignment="1">
      <alignment horizontal="center" vertical="center" wrapText="1"/>
    </xf>
    <xf numFmtId="0" fontId="0" fillId="5" borderId="2" xfId="0" applyFill="1" applyBorder="1" applyAlignment="1" applyProtection="1">
      <alignment horizontal="center" vertical="center" wrapText="1"/>
      <protection locked="0"/>
    </xf>
    <xf numFmtId="9" fontId="0" fillId="7" borderId="4" xfId="2" applyFont="1" applyFill="1" applyBorder="1" applyAlignment="1">
      <alignment horizontal="center" vertical="center"/>
    </xf>
    <xf numFmtId="0" fontId="0" fillId="4" borderId="18" xfId="0" applyFill="1" applyBorder="1" applyAlignment="1">
      <alignment vertical="center" wrapText="1"/>
    </xf>
    <xf numFmtId="9" fontId="0" fillId="7" borderId="21" xfId="0" applyNumberFormat="1" applyFill="1" applyBorder="1" applyAlignment="1">
      <alignment horizontal="center" vertical="center"/>
    </xf>
    <xf numFmtId="0" fontId="0" fillId="18" borderId="21" xfId="0" applyFill="1" applyBorder="1" applyAlignment="1">
      <alignment horizontal="center" vertical="center"/>
    </xf>
    <xf numFmtId="0" fontId="0" fillId="11" borderId="2" xfId="2" applyNumberFormat="1" applyFont="1" applyFill="1" applyBorder="1" applyAlignment="1">
      <alignment horizontal="center" vertical="center"/>
    </xf>
    <xf numFmtId="0" fontId="0" fillId="11" borderId="2" xfId="2" applyNumberFormat="1" applyFont="1" applyFill="1" applyBorder="1" applyAlignment="1">
      <alignment horizontal="center" vertical="center" wrapText="1"/>
    </xf>
    <xf numFmtId="0" fontId="0" fillId="8" borderId="2" xfId="0"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15" borderId="4" xfId="0"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5" borderId="4" xfId="0" applyFill="1" applyBorder="1" applyAlignment="1" applyProtection="1">
      <alignment horizontal="center" vertical="center" wrapText="1"/>
      <protection locked="0"/>
    </xf>
    <xf numFmtId="0" fontId="0" fillId="15" borderId="2" xfId="0"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Protection="1">
      <protection locked="0"/>
    </xf>
    <xf numFmtId="0" fontId="0" fillId="0" borderId="0" xfId="0" applyAlignment="1" applyProtection="1">
      <alignment horizontal="center" vertical="center"/>
      <protection locked="0"/>
    </xf>
    <xf numFmtId="0" fontId="0" fillId="0" borderId="0" xfId="0" applyAlignment="1" applyProtection="1">
      <alignment horizontal="center"/>
      <protection locked="0"/>
    </xf>
    <xf numFmtId="9" fontId="0" fillId="0" borderId="0" xfId="0" applyNumberFormat="1" applyAlignment="1" applyProtection="1">
      <alignment horizontal="center" vertical="center"/>
      <protection locked="0"/>
    </xf>
    <xf numFmtId="0" fontId="0" fillId="0" borderId="0" xfId="0" applyAlignment="1" applyProtection="1">
      <alignment vertical="top" wrapText="1"/>
      <protection locked="0"/>
    </xf>
    <xf numFmtId="9" fontId="0" fillId="0" borderId="0" xfId="0" applyNumberFormat="1" applyAlignment="1" applyProtection="1">
      <alignment horizontal="center" vertical="center" wrapText="1"/>
      <protection locked="0"/>
    </xf>
    <xf numFmtId="0" fontId="0" fillId="0" borderId="0" xfId="0" applyAlignment="1" applyProtection="1">
      <alignment horizontal="center" wrapText="1"/>
      <protection locked="0"/>
    </xf>
    <xf numFmtId="0" fontId="0" fillId="0" borderId="0" xfId="0" applyAlignment="1" applyProtection="1">
      <alignment wrapText="1"/>
      <protection locked="0"/>
    </xf>
    <xf numFmtId="0" fontId="0" fillId="0" borderId="0" xfId="0" applyAlignment="1" applyProtection="1">
      <alignment horizontal="left" vertical="center" wrapText="1"/>
      <protection locked="0"/>
    </xf>
    <xf numFmtId="0" fontId="0" fillId="0" borderId="18" xfId="0" applyBorder="1" applyAlignment="1" applyProtection="1">
      <alignment wrapText="1"/>
      <protection locked="0"/>
    </xf>
    <xf numFmtId="0" fontId="6" fillId="0" borderId="0" xfId="0" applyFont="1" applyAlignment="1" applyProtection="1">
      <alignment horizontal="left" wrapText="1"/>
      <protection locked="0"/>
    </xf>
    <xf numFmtId="0" fontId="0" fillId="18" borderId="4" xfId="0" applyFill="1" applyBorder="1" applyAlignment="1">
      <alignment horizontal="center" vertical="center" wrapText="1"/>
    </xf>
    <xf numFmtId="0" fontId="0" fillId="0" borderId="0" xfId="0" applyAlignment="1" applyProtection="1">
      <alignment vertical="center" wrapText="1"/>
      <protection locked="0"/>
    </xf>
    <xf numFmtId="0" fontId="0" fillId="0" borderId="0" xfId="0" applyAlignment="1" applyProtection="1">
      <alignment vertical="center"/>
      <protection locked="0"/>
    </xf>
    <xf numFmtId="0" fontId="0" fillId="6" borderId="4" xfId="0" applyFill="1" applyBorder="1" applyAlignment="1">
      <alignment horizontal="center" vertical="center"/>
    </xf>
    <xf numFmtId="1" fontId="0" fillId="11" borderId="2" xfId="1" applyNumberFormat="1" applyFont="1" applyFill="1" applyBorder="1" applyAlignment="1">
      <alignment horizontal="center" vertical="center"/>
    </xf>
    <xf numFmtId="1" fontId="0" fillId="18" borderId="20" xfId="0" applyNumberFormat="1" applyFill="1" applyBorder="1" applyAlignment="1">
      <alignment horizontal="center" vertical="center"/>
    </xf>
    <xf numFmtId="165" fontId="0" fillId="7" borderId="2" xfId="0" applyNumberFormat="1" applyFill="1" applyBorder="1" applyAlignment="1">
      <alignment horizontal="center" vertical="center" wrapText="1"/>
    </xf>
    <xf numFmtId="0" fontId="0" fillId="0" borderId="0" xfId="0" applyAlignment="1">
      <alignment vertical="center"/>
    </xf>
    <xf numFmtId="0" fontId="0" fillId="0" borderId="0" xfId="0" applyAlignment="1" applyProtection="1">
      <alignment horizontal="left" vertical="center"/>
      <protection locked="0"/>
    </xf>
    <xf numFmtId="0" fontId="0" fillId="8" borderId="0" xfId="0" applyFill="1"/>
    <xf numFmtId="0" fontId="7" fillId="0" borderId="0" xfId="0" applyFont="1" applyAlignment="1">
      <alignment vertical="center"/>
    </xf>
    <xf numFmtId="0" fontId="0" fillId="0" borderId="2" xfId="0" applyBorder="1" applyAlignment="1">
      <alignment horizontal="center"/>
    </xf>
    <xf numFmtId="0" fontId="0" fillId="0" borderId="2" xfId="0" applyBorder="1" applyAlignment="1">
      <alignment horizontal="center" vertical="center" wrapText="1"/>
    </xf>
    <xf numFmtId="0" fontId="0" fillId="0" borderId="2" xfId="0" applyBorder="1" applyAlignment="1">
      <alignment horizontal="left" vertical="center" wrapText="1"/>
    </xf>
    <xf numFmtId="0" fontId="0" fillId="0" borderId="2" xfId="0" applyBorder="1" applyAlignment="1">
      <alignment vertical="top" wrapText="1"/>
    </xf>
    <xf numFmtId="0" fontId="0" fillId="2" borderId="2" xfId="0" applyFill="1" applyBorder="1" applyAlignment="1">
      <alignment horizontal="left" vertical="center"/>
    </xf>
    <xf numFmtId="0" fontId="4" fillId="10" borderId="2" xfId="0" applyFont="1" applyFill="1" applyBorder="1" applyAlignment="1">
      <alignment horizontal="left"/>
    </xf>
    <xf numFmtId="0" fontId="4" fillId="10" borderId="2" xfId="0" applyFont="1" applyFill="1" applyBorder="1" applyAlignment="1">
      <alignment horizontal="left" wrapText="1"/>
    </xf>
    <xf numFmtId="0" fontId="0" fillId="0" borderId="0" xfId="0" applyAlignment="1" applyProtection="1">
      <alignment horizontal="left"/>
      <protection locked="0"/>
    </xf>
    <xf numFmtId="0" fontId="4" fillId="10" borderId="0" xfId="0" applyFont="1" applyFill="1" applyAlignment="1">
      <alignment horizontal="left"/>
    </xf>
    <xf numFmtId="0" fontId="0" fillId="8" borderId="0" xfId="0" applyFill="1" applyAlignment="1" applyProtection="1">
      <alignment horizontal="center" vertical="center" wrapText="1"/>
      <protection locked="0"/>
    </xf>
    <xf numFmtId="9" fontId="0" fillId="7" borderId="19" xfId="0" applyNumberFormat="1" applyFill="1" applyBorder="1" applyAlignment="1">
      <alignment horizontal="center" vertical="center"/>
    </xf>
    <xf numFmtId="0" fontId="0" fillId="11" borderId="19" xfId="0" applyFill="1" applyBorder="1" applyAlignment="1">
      <alignment horizontal="center" vertical="center"/>
    </xf>
    <xf numFmtId="0" fontId="7" fillId="15" borderId="2" xfId="0" applyFont="1" applyFill="1" applyBorder="1" applyAlignment="1" applyProtection="1">
      <alignment horizontal="center" vertical="center" wrapText="1"/>
      <protection locked="0"/>
    </xf>
    <xf numFmtId="9" fontId="7" fillId="0" borderId="0" xfId="0" applyNumberFormat="1" applyFont="1" applyAlignment="1">
      <alignment horizontal="center" vertical="center"/>
    </xf>
    <xf numFmtId="0" fontId="7" fillId="0" borderId="0" xfId="0" applyFont="1" applyAlignment="1">
      <alignment horizontal="center" vertical="center"/>
    </xf>
    <xf numFmtId="0" fontId="4" fillId="9" borderId="2" xfId="0" applyFont="1" applyFill="1" applyBorder="1" applyAlignment="1">
      <alignment horizontal="center" vertical="center" wrapText="1"/>
    </xf>
    <xf numFmtId="0" fontId="4" fillId="0" borderId="0" xfId="0" applyFont="1" applyAlignment="1">
      <alignment horizontal="center" wrapText="1"/>
    </xf>
    <xf numFmtId="0" fontId="8" fillId="0" borderId="19" xfId="0" applyFont="1" applyBorder="1" applyAlignment="1">
      <alignment horizontal="center" vertical="center" wrapText="1"/>
    </xf>
    <xf numFmtId="0" fontId="1" fillId="0" borderId="0" xfId="0" applyFont="1" applyAlignment="1" applyProtection="1">
      <alignment horizontal="center" vertical="center" wrapText="1"/>
      <protection locked="0"/>
    </xf>
    <xf numFmtId="0" fontId="0" fillId="5" borderId="2" xfId="0" applyFill="1" applyBorder="1" applyAlignment="1" applyProtection="1">
      <alignment horizontal="left" vertical="center" wrapText="1"/>
      <protection locked="0"/>
    </xf>
    <xf numFmtId="0" fontId="0" fillId="8" borderId="2" xfId="0" applyFill="1" applyBorder="1" applyAlignment="1" applyProtection="1">
      <alignment horizontal="left" vertical="center" wrapText="1"/>
      <protection locked="0"/>
    </xf>
    <xf numFmtId="0" fontId="0" fillId="4" borderId="2" xfId="0" applyFill="1" applyBorder="1" applyAlignment="1">
      <alignment horizontal="left" vertical="center"/>
    </xf>
    <xf numFmtId="0" fontId="6" fillId="8" borderId="2" xfId="0" applyFont="1" applyFill="1" applyBorder="1" applyAlignment="1" applyProtection="1">
      <alignment horizontal="center" vertical="top" wrapText="1"/>
      <protection locked="0"/>
    </xf>
    <xf numFmtId="0" fontId="8" fillId="0" borderId="19" xfId="0" applyFont="1" applyBorder="1" applyAlignment="1">
      <alignment horizontal="left" vertical="center" wrapText="1"/>
    </xf>
    <xf numFmtId="0" fontId="8" fillId="0" borderId="0" xfId="0" applyFont="1" applyAlignment="1">
      <alignment horizontal="left" vertical="center" wrapText="1"/>
    </xf>
    <xf numFmtId="0" fontId="0" fillId="0" borderId="2"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4" borderId="0" xfId="0" applyFill="1" applyAlignment="1">
      <alignment horizontal="center" vertical="center"/>
    </xf>
    <xf numFmtId="0" fontId="1" fillId="0" borderId="0" xfId="0" applyFont="1" applyAlignment="1" applyProtection="1">
      <alignment vertical="center" wrapText="1"/>
      <protection locked="0"/>
    </xf>
    <xf numFmtId="0" fontId="1" fillId="0" borderId="0" xfId="0" applyFont="1" applyAlignment="1" applyProtection="1">
      <alignment horizontal="left" vertical="center"/>
      <protection locked="0"/>
    </xf>
    <xf numFmtId="9" fontId="1" fillId="0" borderId="0" xfId="0" applyNumberFormat="1" applyFont="1" applyAlignment="1" applyProtection="1">
      <alignment horizontal="center" vertical="center" wrapText="1"/>
      <protection locked="0"/>
    </xf>
    <xf numFmtId="0" fontId="0" fillId="8" borderId="2" xfId="0" applyFill="1" applyBorder="1" applyAlignment="1" applyProtection="1">
      <alignment horizontal="center" vertical="center"/>
      <protection locked="0"/>
    </xf>
    <xf numFmtId="0" fontId="0" fillId="15" borderId="2" xfId="0" applyFill="1" applyBorder="1" applyAlignment="1" applyProtection="1">
      <alignment horizontal="center" vertical="center"/>
      <protection locked="0"/>
    </xf>
    <xf numFmtId="166" fontId="8" fillId="19" borderId="2" xfId="0" applyNumberFormat="1" applyFont="1" applyFill="1" applyBorder="1" applyAlignment="1">
      <alignment horizontal="center" vertical="center"/>
    </xf>
    <xf numFmtId="1" fontId="0" fillId="0" borderId="8" xfId="0" applyNumberFormat="1" applyBorder="1" applyAlignment="1">
      <alignment horizontal="center"/>
    </xf>
    <xf numFmtId="0" fontId="0" fillId="13" borderId="8" xfId="0" applyFill="1" applyBorder="1" applyAlignment="1">
      <alignment horizontal="center"/>
    </xf>
    <xf numFmtId="0" fontId="7" fillId="13" borderId="14" xfId="0" applyFont="1" applyFill="1" applyBorder="1" applyAlignment="1">
      <alignment horizontal="center" vertical="center"/>
    </xf>
    <xf numFmtId="0" fontId="7" fillId="13" borderId="15" xfId="0" applyFont="1" applyFill="1" applyBorder="1" applyAlignment="1">
      <alignment horizontal="center" vertical="center"/>
    </xf>
    <xf numFmtId="0" fontId="7" fillId="13" borderId="16" xfId="0" applyFont="1" applyFill="1" applyBorder="1" applyAlignment="1">
      <alignment horizontal="center" vertical="center"/>
    </xf>
    <xf numFmtId="0" fontId="7" fillId="13" borderId="17" xfId="0" applyFont="1" applyFill="1" applyBorder="1" applyAlignment="1">
      <alignment horizontal="center" vertical="center"/>
    </xf>
    <xf numFmtId="0" fontId="7" fillId="0" borderId="12" xfId="0" applyFont="1" applyBorder="1" applyAlignment="1">
      <alignment horizontal="center" vertical="center"/>
    </xf>
    <xf numFmtId="0" fontId="7" fillId="0" borderId="10" xfId="0" applyFont="1" applyBorder="1" applyAlignment="1">
      <alignment horizontal="center" vertical="center"/>
    </xf>
    <xf numFmtId="0" fontId="0" fillId="0" borderId="0" xfId="0" applyAlignment="1">
      <alignment horizontal="center"/>
    </xf>
    <xf numFmtId="0" fontId="0" fillId="0" borderId="0" xfId="0" applyAlignment="1" applyProtection="1">
      <alignment horizontal="center" vertical="center" wrapText="1"/>
      <protection locked="0"/>
    </xf>
    <xf numFmtId="0" fontId="0" fillId="2" borderId="4" xfId="0" applyFill="1" applyBorder="1" applyAlignment="1">
      <alignment horizontal="center"/>
    </xf>
    <xf numFmtId="0" fontId="0" fillId="0" borderId="18" xfId="0" applyBorder="1" applyAlignment="1" applyProtection="1">
      <alignment horizontal="center" vertical="center" wrapText="1"/>
      <protection locked="0"/>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2" xfId="0" applyFill="1" applyBorder="1" applyAlignment="1">
      <alignment horizontal="center" vertical="center"/>
    </xf>
    <xf numFmtId="0" fontId="0" fillId="2" borderId="0" xfId="0" applyFill="1" applyAlignment="1">
      <alignment horizontal="center" vertical="center"/>
    </xf>
    <xf numFmtId="0" fontId="1" fillId="0" borderId="0" xfId="0" applyFont="1" applyAlignment="1" applyProtection="1">
      <alignment horizontal="center" vertical="center" wrapText="1"/>
      <protection locked="0"/>
    </xf>
    <xf numFmtId="0" fontId="0" fillId="0" borderId="18" xfId="0" applyBorder="1" applyAlignment="1">
      <alignment horizontal="left" vertical="center"/>
    </xf>
    <xf numFmtId="0" fontId="0" fillId="0" borderId="0" xfId="0" applyAlignment="1">
      <alignment horizontal="lef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12" fillId="0" borderId="18" xfId="0" applyFont="1" applyBorder="1" applyAlignment="1">
      <alignment horizontal="center" vertical="center"/>
    </xf>
    <xf numFmtId="0" fontId="6" fillId="0" borderId="18" xfId="0" applyFont="1" applyBorder="1" applyAlignment="1">
      <alignment horizontal="center" vertical="center"/>
    </xf>
    <xf numFmtId="0" fontId="0" fillId="4" borderId="0" xfId="0" applyFill="1" applyAlignment="1">
      <alignment horizontal="center" vertical="center"/>
    </xf>
  </cellXfs>
  <cellStyles count="4">
    <cellStyle name="Comma" xfId="1" builtinId="3"/>
    <cellStyle name="Komma 2" xfId="3" xr:uid="{19D53BAF-5F57-441D-8A82-4FF11912334A}"/>
    <cellStyle name="Normal" xfId="0" builtinId="0"/>
    <cellStyle name="Percent" xfId="2" builtinId="5"/>
  </cellStyles>
  <dxfs count="3">
    <dxf>
      <font>
        <b/>
        <i/>
      </font>
      <fill>
        <patternFill>
          <bgColor theme="5"/>
        </patternFill>
      </fill>
    </dxf>
    <dxf>
      <font>
        <b/>
        <i/>
      </font>
      <fill>
        <patternFill>
          <bgColor theme="5"/>
        </patternFill>
      </fill>
    </dxf>
    <dxf>
      <fill>
        <patternFill>
          <bgColor rgb="FFFF0000"/>
        </patternFill>
      </fill>
    </dxf>
  </dxfs>
  <tableStyles count="0" defaultTableStyle="TableStyleMedium2" defaultPivotStyle="PivotStyleLight16"/>
  <colors>
    <mruColors>
      <color rgb="FFFFCCCC"/>
      <color rgb="FFFF99CC"/>
      <color rgb="FFE258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93D6D-772C-4DC5-B928-9AFAB5038865}">
  <dimension ref="A2:O68"/>
  <sheetViews>
    <sheetView zoomScale="70" zoomScaleNormal="70" workbookViewId="0">
      <selection activeCell="F22" sqref="F22"/>
    </sheetView>
  </sheetViews>
  <sheetFormatPr defaultColWidth="8.58203125" defaultRowHeight="15.5" x14ac:dyDescent="0.35"/>
  <cols>
    <col min="1" max="1" width="12.58203125" bestFit="1" customWidth="1"/>
    <col min="2" max="15" width="16.58203125" customWidth="1"/>
  </cols>
  <sheetData>
    <row r="2" spans="1:15" ht="21" x14ac:dyDescent="0.35">
      <c r="B2" s="52" t="s">
        <v>0</v>
      </c>
      <c r="C2" s="52"/>
    </row>
    <row r="7" spans="1:15" x14ac:dyDescent="0.35">
      <c r="A7" s="4"/>
      <c r="B7" s="1"/>
      <c r="C7" s="1"/>
    </row>
    <row r="8" spans="1:15" ht="45.65" customHeight="1" x14ac:dyDescent="0.35">
      <c r="A8" s="1"/>
      <c r="B8" s="1"/>
      <c r="C8" s="1"/>
      <c r="D8" s="84" t="s">
        <v>1</v>
      </c>
      <c r="E8" s="84" t="s">
        <v>2</v>
      </c>
      <c r="F8" s="84" t="s">
        <v>3</v>
      </c>
      <c r="G8" s="84" t="s">
        <v>4</v>
      </c>
      <c r="H8" s="84" t="s">
        <v>5</v>
      </c>
      <c r="I8" s="84" t="s">
        <v>6</v>
      </c>
      <c r="J8" s="84" t="s">
        <v>7</v>
      </c>
      <c r="K8" s="84" t="s">
        <v>8</v>
      </c>
      <c r="L8" s="84" t="s">
        <v>9</v>
      </c>
      <c r="M8" s="84" t="s">
        <v>10</v>
      </c>
      <c r="N8" s="84" t="s">
        <v>11</v>
      </c>
      <c r="O8" s="84" t="s">
        <v>12</v>
      </c>
    </row>
    <row r="9" spans="1:15" x14ac:dyDescent="0.35">
      <c r="A9" s="1"/>
      <c r="B9" s="156" t="s">
        <v>13</v>
      </c>
      <c r="C9" s="156"/>
      <c r="D9" s="55">
        <f>'Temas nas políticas gerais'!D58</f>
        <v>1.7000000000000006</v>
      </c>
      <c r="E9" s="35">
        <f>'Temas nas políticas setoriais'!D58</f>
        <v>4.7199999999999989</v>
      </c>
      <c r="F9" s="35">
        <f>'Bases de dados'!J92</f>
        <v>5.3050000000000006</v>
      </c>
      <c r="G9" s="35">
        <f>'Monitoramento de riscos'!E15</f>
        <v>3</v>
      </c>
      <c r="H9" s="35">
        <f>'Relevância processo decisório'!E5</f>
        <v>0</v>
      </c>
      <c r="I9" s="155">
        <v>3</v>
      </c>
      <c r="J9" s="35">
        <f>'Prod fin imp positivo'!E70</f>
        <v>0</v>
      </c>
      <c r="K9" s="35">
        <f>'Portfólio (setor)'!F9</f>
        <v>7</v>
      </c>
      <c r="L9" s="35">
        <f>'Portfólio (localização)'!F9</f>
        <v>10</v>
      </c>
      <c r="M9" s="35">
        <f>'Portfólio (empresa)'!H19</f>
        <v>0</v>
      </c>
      <c r="N9" s="35">
        <f>Governança!G22</f>
        <v>2.6799999999999997</v>
      </c>
      <c r="O9" s="35">
        <f>' Controvérsias socioambientais'!G15</f>
        <v>0</v>
      </c>
    </row>
    <row r="10" spans="1:15" x14ac:dyDescent="0.35">
      <c r="A10" s="1"/>
      <c r="B10" s="156" t="s">
        <v>14</v>
      </c>
      <c r="C10" s="156"/>
      <c r="D10" s="56">
        <v>3</v>
      </c>
      <c r="E10" s="54">
        <v>7</v>
      </c>
      <c r="F10" s="54">
        <v>20</v>
      </c>
      <c r="G10" s="54">
        <v>10</v>
      </c>
      <c r="H10" s="54">
        <v>5</v>
      </c>
      <c r="I10" s="54">
        <v>10</v>
      </c>
      <c r="J10" s="54">
        <v>10</v>
      </c>
      <c r="K10" s="54">
        <v>10</v>
      </c>
      <c r="L10" s="54">
        <v>10</v>
      </c>
      <c r="M10" s="54">
        <v>5</v>
      </c>
      <c r="N10" s="54">
        <v>10</v>
      </c>
      <c r="O10" s="54">
        <v>0</v>
      </c>
    </row>
    <row r="11" spans="1:15" x14ac:dyDescent="0.35">
      <c r="A11" s="1"/>
      <c r="B11" s="1"/>
    </row>
    <row r="12" spans="1:15" x14ac:dyDescent="0.35">
      <c r="A12" s="1"/>
      <c r="B12" s="1"/>
      <c r="C12" s="1"/>
    </row>
    <row r="13" spans="1:15" x14ac:dyDescent="0.35">
      <c r="A13" s="1"/>
      <c r="B13" s="157" t="s">
        <v>15</v>
      </c>
      <c r="C13" s="158"/>
      <c r="D13" s="161">
        <f>SUM(D9:O9)</f>
        <v>37.405000000000001</v>
      </c>
    </row>
    <row r="14" spans="1:15" x14ac:dyDescent="0.35">
      <c r="A14" s="1"/>
      <c r="B14" s="159"/>
      <c r="C14" s="160"/>
      <c r="D14" s="162"/>
    </row>
    <row r="15" spans="1:15" x14ac:dyDescent="0.35">
      <c r="A15" s="1"/>
      <c r="B15" s="1"/>
      <c r="C15" s="1"/>
    </row>
    <row r="16" spans="1:15" x14ac:dyDescent="0.35">
      <c r="A16" s="1"/>
      <c r="B16" s="1"/>
      <c r="C16" s="1"/>
    </row>
    <row r="17" spans="1:3" x14ac:dyDescent="0.35">
      <c r="A17" s="1"/>
      <c r="B17" s="1"/>
      <c r="C17" s="1"/>
    </row>
    <row r="18" spans="1:3" x14ac:dyDescent="0.35">
      <c r="A18" s="1"/>
      <c r="B18" s="1"/>
      <c r="C18" s="1"/>
    </row>
    <row r="19" spans="1:3" x14ac:dyDescent="0.35">
      <c r="A19" s="1"/>
      <c r="B19" s="1"/>
      <c r="C19" s="1"/>
    </row>
    <row r="20" spans="1:3" x14ac:dyDescent="0.35">
      <c r="A20" s="1"/>
      <c r="B20" s="1"/>
      <c r="C20" s="1"/>
    </row>
    <row r="21" spans="1:3" x14ac:dyDescent="0.35">
      <c r="A21" s="1"/>
      <c r="B21" s="1"/>
      <c r="C21" s="1"/>
    </row>
    <row r="22" spans="1:3" x14ac:dyDescent="0.35">
      <c r="A22" s="1"/>
      <c r="B22" s="1"/>
      <c r="C22" s="1"/>
    </row>
    <row r="23" spans="1:3" x14ac:dyDescent="0.35">
      <c r="A23" s="1"/>
      <c r="B23" s="1"/>
      <c r="C23" s="1"/>
    </row>
    <row r="24" spans="1:3" x14ac:dyDescent="0.35">
      <c r="A24" s="1"/>
      <c r="B24" s="1"/>
      <c r="C24" s="1"/>
    </row>
    <row r="25" spans="1:3" x14ac:dyDescent="0.35">
      <c r="A25" s="1"/>
      <c r="B25" s="1"/>
      <c r="C25" s="1"/>
    </row>
    <row r="26" spans="1:3" x14ac:dyDescent="0.35">
      <c r="A26" s="1"/>
      <c r="B26" s="1"/>
      <c r="C26" s="1"/>
    </row>
    <row r="27" spans="1:3" x14ac:dyDescent="0.35">
      <c r="A27" s="1"/>
      <c r="B27" s="1"/>
      <c r="C27" s="1"/>
    </row>
    <row r="28" spans="1:3" x14ac:dyDescent="0.35">
      <c r="A28" s="1"/>
      <c r="B28" s="1"/>
      <c r="C28" s="1"/>
    </row>
    <row r="29" spans="1:3" x14ac:dyDescent="0.35">
      <c r="A29" s="1"/>
      <c r="B29" s="1"/>
      <c r="C29" s="1"/>
    </row>
    <row r="30" spans="1:3" x14ac:dyDescent="0.35">
      <c r="A30" s="1"/>
      <c r="B30" s="1"/>
      <c r="C30" s="1"/>
    </row>
    <row r="31" spans="1:3" x14ac:dyDescent="0.35">
      <c r="A31" s="1"/>
      <c r="B31" s="1"/>
      <c r="C31" s="1"/>
    </row>
    <row r="32" spans="1:3" x14ac:dyDescent="0.35">
      <c r="A32" s="1"/>
      <c r="B32" s="1"/>
      <c r="C32" s="1"/>
    </row>
    <row r="33" spans="1:3" x14ac:dyDescent="0.35">
      <c r="A33" s="1"/>
      <c r="B33" s="1"/>
      <c r="C33" s="1"/>
    </row>
    <row r="34" spans="1:3" x14ac:dyDescent="0.35">
      <c r="A34" s="1"/>
      <c r="B34" s="1"/>
      <c r="C34" s="1"/>
    </row>
    <row r="35" spans="1:3" x14ac:dyDescent="0.35">
      <c r="A35" s="1"/>
      <c r="B35" s="1"/>
      <c r="C35" s="1"/>
    </row>
    <row r="36" spans="1:3" x14ac:dyDescent="0.35">
      <c r="A36" s="1"/>
      <c r="B36" s="1"/>
      <c r="C36" s="1"/>
    </row>
    <row r="37" spans="1:3" x14ac:dyDescent="0.35">
      <c r="A37" s="1"/>
      <c r="B37" s="1"/>
      <c r="C37" s="1"/>
    </row>
    <row r="38" spans="1:3" x14ac:dyDescent="0.35">
      <c r="A38" s="1"/>
      <c r="B38" s="1"/>
      <c r="C38" s="1"/>
    </row>
    <row r="39" spans="1:3" x14ac:dyDescent="0.35">
      <c r="A39" s="1"/>
      <c r="B39" s="1"/>
      <c r="C39" s="1"/>
    </row>
    <row r="40" spans="1:3" x14ac:dyDescent="0.35">
      <c r="A40" s="1"/>
      <c r="B40" s="1"/>
      <c r="C40" s="1"/>
    </row>
    <row r="41" spans="1:3" x14ac:dyDescent="0.35">
      <c r="A41" s="1"/>
      <c r="B41" s="1"/>
      <c r="C41" s="1"/>
    </row>
    <row r="42" spans="1:3" x14ac:dyDescent="0.35">
      <c r="A42" s="1"/>
      <c r="B42" s="1"/>
      <c r="C42" s="1"/>
    </row>
    <row r="43" spans="1:3" x14ac:dyDescent="0.35">
      <c r="A43" s="1"/>
      <c r="B43" s="1"/>
      <c r="C43" s="1"/>
    </row>
    <row r="44" spans="1:3" x14ac:dyDescent="0.35">
      <c r="A44" s="1"/>
      <c r="B44" s="1"/>
      <c r="C44" s="1"/>
    </row>
    <row r="45" spans="1:3" x14ac:dyDescent="0.35">
      <c r="A45" s="1"/>
      <c r="B45" s="1"/>
      <c r="C45" s="1"/>
    </row>
    <row r="46" spans="1:3" x14ac:dyDescent="0.35">
      <c r="A46" s="1"/>
      <c r="B46" s="1"/>
      <c r="C46" s="1"/>
    </row>
    <row r="47" spans="1:3" x14ac:dyDescent="0.35">
      <c r="A47" s="1"/>
      <c r="B47" s="1"/>
      <c r="C47" s="1"/>
    </row>
    <row r="48" spans="1:3" x14ac:dyDescent="0.35">
      <c r="A48" s="1"/>
      <c r="B48" s="1"/>
      <c r="C48" s="1"/>
    </row>
    <row r="49" spans="1:3" x14ac:dyDescent="0.35">
      <c r="A49" s="1"/>
      <c r="B49" s="1"/>
      <c r="C49" s="1"/>
    </row>
    <row r="50" spans="1:3" x14ac:dyDescent="0.35">
      <c r="A50" s="1"/>
      <c r="B50" s="1"/>
      <c r="C50" s="1"/>
    </row>
    <row r="51" spans="1:3" x14ac:dyDescent="0.35">
      <c r="A51" s="1"/>
      <c r="B51" s="1"/>
      <c r="C51" s="1"/>
    </row>
    <row r="52" spans="1:3" x14ac:dyDescent="0.35">
      <c r="A52" s="1"/>
      <c r="B52" s="1"/>
      <c r="C52" s="1"/>
    </row>
    <row r="53" spans="1:3" x14ac:dyDescent="0.35">
      <c r="A53" s="1"/>
      <c r="B53" s="1"/>
      <c r="C53" s="1"/>
    </row>
    <row r="54" spans="1:3" x14ac:dyDescent="0.35">
      <c r="A54" s="1"/>
      <c r="B54" s="1"/>
      <c r="C54" s="1"/>
    </row>
    <row r="55" spans="1:3" x14ac:dyDescent="0.35">
      <c r="A55" s="1"/>
      <c r="B55" s="1"/>
      <c r="C55" s="1"/>
    </row>
    <row r="56" spans="1:3" x14ac:dyDescent="0.35">
      <c r="A56" s="1"/>
      <c r="B56" s="1"/>
      <c r="C56" s="1"/>
    </row>
    <row r="57" spans="1:3" x14ac:dyDescent="0.35">
      <c r="A57" s="1"/>
      <c r="B57" s="1"/>
      <c r="C57" s="1"/>
    </row>
    <row r="58" spans="1:3" x14ac:dyDescent="0.35">
      <c r="A58" s="1"/>
      <c r="B58" s="1"/>
      <c r="C58" s="1"/>
    </row>
    <row r="59" spans="1:3" x14ac:dyDescent="0.35">
      <c r="A59" s="1"/>
      <c r="B59" s="1"/>
      <c r="C59" s="1"/>
    </row>
    <row r="60" spans="1:3" x14ac:dyDescent="0.35">
      <c r="A60" s="1"/>
      <c r="B60" s="1"/>
      <c r="C60" s="1"/>
    </row>
    <row r="61" spans="1:3" ht="18.5" x14ac:dyDescent="0.45">
      <c r="A61" s="6"/>
      <c r="B61" s="6"/>
      <c r="C61" s="6"/>
    </row>
    <row r="62" spans="1:3" ht="18.5" x14ac:dyDescent="0.45">
      <c r="A62" s="6"/>
      <c r="B62" s="6"/>
      <c r="C62" s="6"/>
    </row>
    <row r="63" spans="1:3" ht="21" x14ac:dyDescent="0.35">
      <c r="A63" s="3"/>
      <c r="B63" s="3"/>
      <c r="C63" s="3"/>
    </row>
    <row r="64" spans="1:3" ht="21" x14ac:dyDescent="0.35">
      <c r="A64" s="3"/>
      <c r="B64" s="3"/>
      <c r="C64" s="3"/>
    </row>
    <row r="65" spans="1:3" ht="21" x14ac:dyDescent="0.35">
      <c r="A65" s="3"/>
      <c r="B65" s="3"/>
      <c r="C65" s="3"/>
    </row>
    <row r="66" spans="1:3" ht="21" x14ac:dyDescent="0.35">
      <c r="A66" s="3"/>
      <c r="B66" s="3"/>
      <c r="C66" s="3"/>
    </row>
    <row r="67" spans="1:3" ht="21" x14ac:dyDescent="0.35">
      <c r="A67" s="5"/>
      <c r="B67" s="3"/>
      <c r="C67" s="3"/>
    </row>
    <row r="68" spans="1:3" ht="62" x14ac:dyDescent="0.35">
      <c r="A68" s="10" t="s">
        <v>16</v>
      </c>
      <c r="B68" s="10" t="s">
        <v>17</v>
      </c>
      <c r="C68" s="10"/>
    </row>
  </sheetData>
  <mergeCells count="4">
    <mergeCell ref="B9:C9"/>
    <mergeCell ref="B10:C10"/>
    <mergeCell ref="B13:C14"/>
    <mergeCell ref="D13:D14"/>
  </mergeCells>
  <conditionalFormatting sqref="A1">
    <cfRule type="expression" dxfId="2" priority="1">
      <formula>"ZELLE(""Schutz"";A1)=1"</formula>
    </cfRule>
  </conditionalFormatting>
  <conditionalFormatting sqref="A1:P1">
    <cfRule type="expression" dxfId="1" priority="3">
      <formula>"ZELLE(""Schutz"",A1)=1"</formula>
    </cfRule>
  </conditionalFormatting>
  <conditionalFormatting sqref="A3:P3">
    <cfRule type="expression" dxfId="0" priority="2">
      <formula>"ZELLE(""Schutz"",A1)=1"</formula>
    </cfRule>
  </conditionalFormatting>
  <conditionalFormatting sqref="D9">
    <cfRule type="colorScale" priority="15">
      <colorScale>
        <cfvo type="num" val="0"/>
        <cfvo type="num" val="3"/>
        <color rgb="FFFFCCCC"/>
        <color theme="9" tint="0.79998168889431442"/>
      </colorScale>
    </cfRule>
  </conditionalFormatting>
  <conditionalFormatting sqref="D13:D14">
    <cfRule type="colorScale" priority="7">
      <colorScale>
        <cfvo type="num" val="0"/>
        <cfvo type="num" val="100"/>
        <color rgb="FFFFCCCC"/>
        <color theme="9" tint="0.79998168889431442"/>
      </colorScale>
    </cfRule>
  </conditionalFormatting>
  <conditionalFormatting sqref="E9">
    <cfRule type="colorScale" priority="16">
      <colorScale>
        <cfvo type="num" val="0"/>
        <cfvo type="num" val="7"/>
        <color rgb="FFFFCCCC"/>
        <color theme="9" tint="0.79998168889431442"/>
      </colorScale>
    </cfRule>
  </conditionalFormatting>
  <conditionalFormatting sqref="F9">
    <cfRule type="colorScale" priority="14">
      <colorScale>
        <cfvo type="num" val="0"/>
        <cfvo type="num" val="20"/>
        <color rgb="FFFFCCCC"/>
        <color theme="9" tint="0.79998168889431442"/>
      </colorScale>
    </cfRule>
  </conditionalFormatting>
  <conditionalFormatting sqref="G9:L9">
    <cfRule type="colorScale" priority="12">
      <colorScale>
        <cfvo type="num" val="0"/>
        <cfvo type="num" val="10"/>
        <color rgb="FFFFCCCC"/>
        <color theme="9" tint="0.79998168889431442"/>
      </colorScale>
    </cfRule>
  </conditionalFormatting>
  <conditionalFormatting sqref="M9">
    <cfRule type="colorScale" priority="9">
      <colorScale>
        <cfvo type="num" val="0"/>
        <cfvo type="num" val="5"/>
        <color rgb="FFFFCCCC"/>
        <color theme="9" tint="0.79998168889431442"/>
      </colorScale>
    </cfRule>
  </conditionalFormatting>
  <conditionalFormatting sqref="N9">
    <cfRule type="colorScale" priority="11">
      <colorScale>
        <cfvo type="num" val="0"/>
        <cfvo type="num" val="10"/>
        <color rgb="FFFFCCCC"/>
        <color theme="9" tint="0.79998168889431442"/>
      </colorScale>
    </cfRule>
  </conditionalFormatting>
  <conditionalFormatting sqref="O9">
    <cfRule type="colorScale" priority="8">
      <colorScale>
        <cfvo type="num" val="-5"/>
        <cfvo type="num" val="0"/>
        <color rgb="FFFFCCCC"/>
        <color theme="9" tint="0.79998168889431442"/>
      </colorScale>
    </cfRule>
  </conditionalFormatting>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20D40-097A-1F4A-B273-D5D5BE667EE7}">
  <dimension ref="A1:G15"/>
  <sheetViews>
    <sheetView zoomScale="70" zoomScaleNormal="70" workbookViewId="0">
      <pane xSplit="1" ySplit="2" topLeftCell="D3" activePane="bottomRight" state="frozen"/>
      <selection pane="topRight" activeCell="B1" sqref="B1"/>
      <selection pane="bottomLeft" activeCell="A3" sqref="A3"/>
      <selection pane="bottomRight" activeCell="D7" sqref="D7"/>
    </sheetView>
  </sheetViews>
  <sheetFormatPr defaultColWidth="10.75" defaultRowHeight="15.5" x14ac:dyDescent="0.35"/>
  <cols>
    <col min="1" max="1" width="45.25" style="101" customWidth="1"/>
    <col min="2" max="5" width="32.58203125" style="101" customWidth="1"/>
    <col min="6" max="6" width="15" style="101" customWidth="1"/>
    <col min="7" max="7" width="17" style="101" customWidth="1"/>
    <col min="8" max="16384" width="10.75" style="1"/>
  </cols>
  <sheetData>
    <row r="1" spans="1:7" ht="16.149999999999999" customHeight="1" x14ac:dyDescent="0.35">
      <c r="A1" s="62"/>
      <c r="B1" s="170" t="s">
        <v>246</v>
      </c>
      <c r="C1" s="170"/>
      <c r="D1" s="170"/>
      <c r="E1" s="170"/>
      <c r="F1" s="40" t="s">
        <v>77</v>
      </c>
      <c r="G1" s="30"/>
    </row>
    <row r="2" spans="1:7" ht="31" x14ac:dyDescent="0.35">
      <c r="A2" s="33" t="s">
        <v>247</v>
      </c>
      <c r="B2" s="23" t="s">
        <v>248</v>
      </c>
      <c r="C2" s="23" t="s">
        <v>249</v>
      </c>
      <c r="D2" s="23" t="s">
        <v>250</v>
      </c>
      <c r="E2" s="23" t="s">
        <v>251</v>
      </c>
      <c r="F2" s="40"/>
      <c r="G2" s="1"/>
    </row>
    <row r="3" spans="1:7" x14ac:dyDescent="0.35">
      <c r="A3" s="20" t="s">
        <v>252</v>
      </c>
      <c r="B3" s="95"/>
      <c r="C3" s="95"/>
      <c r="D3" s="95">
        <v>4</v>
      </c>
      <c r="E3" s="95"/>
      <c r="F3" s="39">
        <f>SUM(B3:E3)</f>
        <v>4</v>
      </c>
      <c r="G3" s="1"/>
    </row>
    <row r="4" spans="1:7" x14ac:dyDescent="0.35">
      <c r="A4" s="20"/>
      <c r="B4" s="95"/>
      <c r="C4" s="95"/>
      <c r="D4" s="95"/>
      <c r="E4" s="95"/>
      <c r="F4" s="39"/>
      <c r="G4" s="1"/>
    </row>
    <row r="5" spans="1:7" x14ac:dyDescent="0.35">
      <c r="A5" s="20" t="s">
        <v>253</v>
      </c>
      <c r="B5" s="85">
        <v>3</v>
      </c>
      <c r="C5" s="85"/>
      <c r="D5" s="85"/>
      <c r="E5" s="85"/>
      <c r="F5" s="39">
        <f t="shared" ref="F5:F7" si="0">SUM(B5:E5)</f>
        <v>3</v>
      </c>
      <c r="G5" s="1"/>
    </row>
    <row r="6" spans="1:7" ht="31" x14ac:dyDescent="0.35">
      <c r="A6" s="20"/>
      <c r="B6" s="85" t="s">
        <v>254</v>
      </c>
      <c r="C6" s="85"/>
      <c r="D6" s="85"/>
      <c r="E6" s="85"/>
      <c r="F6" s="39"/>
      <c r="G6" s="1"/>
    </row>
    <row r="7" spans="1:7" ht="31" x14ac:dyDescent="0.35">
      <c r="A7" s="58" t="s">
        <v>255</v>
      </c>
      <c r="B7" s="95"/>
      <c r="C7" s="95"/>
      <c r="D7" s="95">
        <v>0</v>
      </c>
      <c r="E7" s="95"/>
      <c r="F7" s="39">
        <f t="shared" si="0"/>
        <v>0</v>
      </c>
      <c r="G7" s="1"/>
    </row>
    <row r="8" spans="1:7" ht="14.65" customHeight="1" x14ac:dyDescent="0.35">
      <c r="A8" s="20"/>
      <c r="B8" s="95"/>
      <c r="C8" s="95"/>
      <c r="D8" s="95"/>
      <c r="E8" s="95"/>
      <c r="F8" s="39"/>
      <c r="G8" s="1"/>
    </row>
    <row r="9" spans="1:7" x14ac:dyDescent="0.35">
      <c r="A9" s="33" t="s">
        <v>77</v>
      </c>
      <c r="B9" s="44">
        <f>B3+B5+B7</f>
        <v>3</v>
      </c>
      <c r="C9" s="44">
        <f t="shared" ref="C9:E9" si="1">C3+C5+C7</f>
        <v>0</v>
      </c>
      <c r="D9" s="44">
        <f t="shared" si="1"/>
        <v>4</v>
      </c>
      <c r="E9" s="44">
        <f t="shared" si="1"/>
        <v>0</v>
      </c>
      <c r="F9" s="81">
        <f>MIN(SUM(F3:F7),10)</f>
        <v>7</v>
      </c>
      <c r="G9" s="14" t="s">
        <v>181</v>
      </c>
    </row>
    <row r="10" spans="1:7" x14ac:dyDescent="0.35">
      <c r="A10" s="106"/>
      <c r="B10" s="106"/>
      <c r="C10" s="105"/>
      <c r="D10" s="105"/>
      <c r="E10" s="105"/>
      <c r="F10" s="105"/>
    </row>
    <row r="11" spans="1:7" x14ac:dyDescent="0.35">
      <c r="A11" s="105"/>
      <c r="B11" s="105"/>
      <c r="C11" s="105"/>
      <c r="D11" s="105"/>
      <c r="E11" s="105"/>
      <c r="F11" s="105"/>
    </row>
    <row r="12" spans="1:7" ht="18.649999999999999" customHeight="1" x14ac:dyDescent="0.35">
      <c r="A12" s="105"/>
      <c r="B12" s="164"/>
      <c r="C12" s="164"/>
      <c r="D12" s="164"/>
      <c r="E12" s="105"/>
      <c r="F12" s="105"/>
    </row>
    <row r="13" spans="1:7" x14ac:dyDescent="0.35">
      <c r="A13" s="105"/>
      <c r="B13" s="105"/>
      <c r="C13" s="105"/>
      <c r="D13" s="105"/>
      <c r="E13" s="105"/>
      <c r="F13" s="98"/>
      <c r="G13" s="98"/>
    </row>
    <row r="14" spans="1:7" x14ac:dyDescent="0.35">
      <c r="A14" s="105"/>
      <c r="B14" s="105"/>
      <c r="C14" s="105"/>
      <c r="D14" s="105"/>
      <c r="E14" s="105"/>
      <c r="F14" s="105"/>
    </row>
    <row r="15" spans="1:7" x14ac:dyDescent="0.35">
      <c r="A15" s="105"/>
      <c r="B15" s="105"/>
      <c r="C15" s="105"/>
      <c r="D15" s="105"/>
      <c r="E15" s="105"/>
      <c r="F15" s="105"/>
    </row>
  </sheetData>
  <sheetProtection formatRows="0"/>
  <mergeCells count="2">
    <mergeCell ref="B1:E1"/>
    <mergeCell ref="B12:D12"/>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72F38-DC1A-5E42-AD4D-1D808F707F90}">
  <dimension ref="A1:G16"/>
  <sheetViews>
    <sheetView zoomScale="70" zoomScaleNormal="70" workbookViewId="0">
      <pane xSplit="1" ySplit="2" topLeftCell="D3" activePane="bottomRight" state="frozen"/>
      <selection pane="topRight" activeCell="B1" sqref="B1"/>
      <selection pane="bottomLeft" activeCell="A3" sqref="A3"/>
      <selection pane="bottomRight" activeCell="D17" sqref="D17"/>
    </sheetView>
  </sheetViews>
  <sheetFormatPr defaultColWidth="10.75" defaultRowHeight="15.5" x14ac:dyDescent="0.35"/>
  <cols>
    <col min="1" max="1" width="38.75" style="101" customWidth="1"/>
    <col min="2" max="4" width="32.58203125" style="101" customWidth="1"/>
    <col min="5" max="5" width="15" style="101" customWidth="1"/>
    <col min="6" max="6" width="12.5" style="101" customWidth="1"/>
    <col min="7" max="7" width="15" style="101" customWidth="1"/>
    <col min="8" max="16384" width="10.75" style="1"/>
  </cols>
  <sheetData>
    <row r="1" spans="1:7" x14ac:dyDescent="0.35">
      <c r="A1" s="2"/>
      <c r="B1" s="171" t="s">
        <v>246</v>
      </c>
      <c r="C1" s="171"/>
      <c r="D1" s="171"/>
      <c r="E1" s="2"/>
      <c r="F1" s="2"/>
      <c r="G1" s="1"/>
    </row>
    <row r="2" spans="1:7" ht="89.15" customHeight="1" x14ac:dyDescent="0.35">
      <c r="A2" s="29" t="s">
        <v>256</v>
      </c>
      <c r="B2" s="42" t="s">
        <v>257</v>
      </c>
      <c r="C2" s="42" t="s">
        <v>258</v>
      </c>
      <c r="D2" s="42" t="s">
        <v>259</v>
      </c>
      <c r="E2" s="19" t="s">
        <v>23</v>
      </c>
      <c r="F2" s="19" t="s">
        <v>77</v>
      </c>
      <c r="G2" s="30"/>
    </row>
    <row r="3" spans="1:7" x14ac:dyDescent="0.35">
      <c r="A3" s="12" t="s">
        <v>260</v>
      </c>
      <c r="B3" s="93">
        <v>10</v>
      </c>
      <c r="C3" s="93"/>
      <c r="D3" s="93"/>
      <c r="E3" s="69">
        <v>0.45</v>
      </c>
      <c r="F3" s="46">
        <f>SUM(B3:D3)*E3</f>
        <v>4.5</v>
      </c>
      <c r="G3" s="1"/>
    </row>
    <row r="4" spans="1:7" x14ac:dyDescent="0.35">
      <c r="A4" s="12"/>
      <c r="B4" s="93"/>
      <c r="C4" s="93"/>
      <c r="D4" s="93"/>
      <c r="E4" s="37"/>
      <c r="F4" s="46"/>
      <c r="G4" s="1"/>
    </row>
    <row r="5" spans="1:7" x14ac:dyDescent="0.35">
      <c r="A5" s="12" t="s">
        <v>261</v>
      </c>
      <c r="B5" s="96">
        <v>10</v>
      </c>
      <c r="C5" s="96"/>
      <c r="D5" s="96"/>
      <c r="E5" s="69">
        <v>0.3</v>
      </c>
      <c r="F5" s="46">
        <f t="shared" ref="F5:F7" si="0">SUM(B5:D5)*E5</f>
        <v>3</v>
      </c>
      <c r="G5" s="1"/>
    </row>
    <row r="6" spans="1:7" x14ac:dyDescent="0.35">
      <c r="A6" s="12"/>
      <c r="B6" s="96"/>
      <c r="C6" s="96"/>
      <c r="D6" s="96"/>
      <c r="E6" s="37"/>
      <c r="F6" s="46"/>
      <c r="G6" s="1"/>
    </row>
    <row r="7" spans="1:7" x14ac:dyDescent="0.35">
      <c r="A7" s="13" t="s">
        <v>262</v>
      </c>
      <c r="B7" s="93">
        <v>10</v>
      </c>
      <c r="C7" s="93"/>
      <c r="D7" s="93"/>
      <c r="E7" s="69">
        <v>0.25</v>
      </c>
      <c r="F7" s="46">
        <f t="shared" si="0"/>
        <v>2.5</v>
      </c>
      <c r="G7" s="1"/>
    </row>
    <row r="8" spans="1:7" x14ac:dyDescent="0.35">
      <c r="A8" s="12"/>
      <c r="B8" s="93"/>
      <c r="C8" s="93"/>
      <c r="D8" s="93"/>
      <c r="E8" s="37"/>
      <c r="F8" s="46"/>
      <c r="G8" s="1"/>
    </row>
    <row r="9" spans="1:7" ht="16.149999999999999" customHeight="1" x14ac:dyDescent="0.35">
      <c r="A9" s="29" t="s">
        <v>180</v>
      </c>
      <c r="B9" s="36">
        <f>B3+B5+B7</f>
        <v>30</v>
      </c>
      <c r="C9" s="36">
        <f t="shared" ref="C9:D9" si="1">C3+C5+C7</f>
        <v>0</v>
      </c>
      <c r="D9" s="36">
        <f t="shared" si="1"/>
        <v>0</v>
      </c>
      <c r="E9" s="86">
        <f>SUM(E3:E8)</f>
        <v>1</v>
      </c>
      <c r="F9" s="80">
        <f>MIN(SUM(F3:F7),10)</f>
        <v>10</v>
      </c>
      <c r="G9" s="14" t="s">
        <v>181</v>
      </c>
    </row>
    <row r="10" spans="1:7" ht="162.65" customHeight="1" x14ac:dyDescent="0.35">
      <c r="A10" s="108"/>
      <c r="B10" s="166" t="s">
        <v>263</v>
      </c>
      <c r="C10" s="166"/>
      <c r="D10" s="166"/>
      <c r="E10" s="105"/>
      <c r="F10" s="105"/>
    </row>
    <row r="11" spans="1:7" ht="152.15" customHeight="1" x14ac:dyDescent="0.35">
      <c r="A11" s="105"/>
      <c r="B11" s="172"/>
      <c r="C11" s="172"/>
      <c r="D11" s="172"/>
      <c r="E11" s="105"/>
      <c r="F11" s="105"/>
    </row>
    <row r="12" spans="1:7" x14ac:dyDescent="0.35">
      <c r="A12" s="105"/>
      <c r="B12" s="105"/>
      <c r="C12" s="105"/>
      <c r="D12" s="105"/>
      <c r="E12" s="105"/>
      <c r="F12" s="105"/>
    </row>
    <row r="13" spans="1:7" ht="17.149999999999999" customHeight="1" x14ac:dyDescent="0.35">
      <c r="A13" s="105"/>
      <c r="B13" s="105"/>
      <c r="C13" s="105"/>
      <c r="D13" s="105"/>
      <c r="E13" s="98"/>
      <c r="F13" s="98"/>
    </row>
    <row r="14" spans="1:7" x14ac:dyDescent="0.35">
      <c r="A14" s="105"/>
      <c r="B14" s="105"/>
      <c r="C14" s="105"/>
      <c r="D14" s="105"/>
      <c r="E14" s="105"/>
      <c r="F14" s="105"/>
    </row>
    <row r="15" spans="1:7" x14ac:dyDescent="0.35">
      <c r="A15" s="105"/>
      <c r="B15" s="105"/>
      <c r="C15" s="105"/>
      <c r="D15" s="105"/>
      <c r="E15" s="105"/>
      <c r="F15" s="105"/>
    </row>
    <row r="16" spans="1:7" x14ac:dyDescent="0.35">
      <c r="A16" s="105"/>
      <c r="B16" s="105"/>
      <c r="C16" s="105"/>
      <c r="D16" s="105"/>
      <c r="E16" s="105"/>
      <c r="F16" s="105"/>
    </row>
  </sheetData>
  <sheetProtection formatRows="0"/>
  <mergeCells count="3">
    <mergeCell ref="B1:D1"/>
    <mergeCell ref="B10:D10"/>
    <mergeCell ref="B11:D11"/>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04460-0317-5644-BBC4-C01BCDA37074}">
  <dimension ref="A1:I28"/>
  <sheetViews>
    <sheetView zoomScale="80" zoomScaleNormal="80" workbookViewId="0">
      <pane xSplit="1" ySplit="2" topLeftCell="C18" activePane="bottomRight" state="frozen"/>
      <selection pane="topRight" activeCell="B1" sqref="B1"/>
      <selection pane="bottomLeft" activeCell="A3" sqref="A3"/>
      <selection pane="bottomRight" activeCell="C19" sqref="C19:E19"/>
    </sheetView>
  </sheetViews>
  <sheetFormatPr defaultColWidth="10.75" defaultRowHeight="15.5" x14ac:dyDescent="0.35"/>
  <cols>
    <col min="1" max="5" width="32.58203125" style="101" customWidth="1"/>
    <col min="6" max="6" width="29.5" style="101" customWidth="1"/>
    <col min="7" max="7" width="15" style="101" customWidth="1"/>
    <col min="8" max="8" width="17" style="101" customWidth="1"/>
    <col min="9" max="9" width="16.5" style="101" customWidth="1"/>
    <col min="10" max="16384" width="10.75" style="1"/>
  </cols>
  <sheetData>
    <row r="1" spans="1:9" x14ac:dyDescent="0.35">
      <c r="A1" s="29"/>
      <c r="B1" s="175" t="s">
        <v>264</v>
      </c>
      <c r="C1" s="176"/>
      <c r="D1" s="176"/>
      <c r="E1" s="177"/>
      <c r="F1" s="29"/>
      <c r="G1" s="29"/>
      <c r="H1" s="29"/>
      <c r="I1" s="1"/>
    </row>
    <row r="2" spans="1:9" ht="92.65" customHeight="1" x14ac:dyDescent="0.35">
      <c r="A2" s="29" t="s">
        <v>265</v>
      </c>
      <c r="B2" s="42" t="s">
        <v>248</v>
      </c>
      <c r="C2" s="42" t="s">
        <v>249</v>
      </c>
      <c r="D2" s="42" t="s">
        <v>266</v>
      </c>
      <c r="E2" s="42" t="s">
        <v>251</v>
      </c>
      <c r="F2" s="29" t="s">
        <v>180</v>
      </c>
      <c r="G2" s="29" t="s">
        <v>23</v>
      </c>
      <c r="H2" s="29" t="s">
        <v>24</v>
      </c>
      <c r="I2" s="30"/>
    </row>
    <row r="3" spans="1:9" ht="32.15" customHeight="1" x14ac:dyDescent="0.35">
      <c r="A3" s="32" t="s">
        <v>260</v>
      </c>
      <c r="B3" s="93"/>
      <c r="C3" s="93"/>
      <c r="D3" s="93"/>
      <c r="E3" s="93"/>
      <c r="F3" s="46">
        <f>SUM(B3:E3)</f>
        <v>0</v>
      </c>
      <c r="G3" s="74">
        <v>0.2</v>
      </c>
      <c r="H3" s="46">
        <f>SUM(B3:E3)*G3</f>
        <v>0</v>
      </c>
      <c r="I3" s="1"/>
    </row>
    <row r="4" spans="1:9" ht="32.15" customHeight="1" x14ac:dyDescent="0.35">
      <c r="A4" s="32"/>
      <c r="B4" s="93"/>
      <c r="C4" s="93"/>
      <c r="D4" s="93"/>
      <c r="E4" s="93"/>
      <c r="F4" s="46"/>
      <c r="G4" s="36"/>
      <c r="H4" s="46"/>
      <c r="I4" s="1"/>
    </row>
    <row r="5" spans="1:9" ht="32.15" customHeight="1" x14ac:dyDescent="0.35">
      <c r="A5" s="32" t="s">
        <v>261</v>
      </c>
      <c r="B5" s="94"/>
      <c r="C5" s="94"/>
      <c r="D5" s="94"/>
      <c r="E5" s="94"/>
      <c r="F5" s="46">
        <f t="shared" ref="F5:F18" si="0">SUM(B5:E5)</f>
        <v>0</v>
      </c>
      <c r="G5" s="74">
        <v>0.1</v>
      </c>
      <c r="H5" s="46">
        <f t="shared" ref="H5:H17" si="1">SUM(B5:E5)*G5</f>
        <v>0</v>
      </c>
      <c r="I5" s="1"/>
    </row>
    <row r="6" spans="1:9" ht="32.15" customHeight="1" x14ac:dyDescent="0.35">
      <c r="A6" s="12"/>
      <c r="B6" s="94"/>
      <c r="C6" s="94"/>
      <c r="D6" s="94"/>
      <c r="E6" s="94"/>
      <c r="F6" s="46"/>
      <c r="G6" s="36"/>
      <c r="H6" s="46"/>
      <c r="I6" s="1"/>
    </row>
    <row r="7" spans="1:9" ht="32.15" customHeight="1" x14ac:dyDescent="0.35">
      <c r="A7" s="13" t="s">
        <v>267</v>
      </c>
      <c r="B7" s="93"/>
      <c r="C7" s="93"/>
      <c r="D7" s="93"/>
      <c r="E7" s="93"/>
      <c r="F7" s="46">
        <f t="shared" si="0"/>
        <v>0</v>
      </c>
      <c r="G7" s="74">
        <v>0.05</v>
      </c>
      <c r="H7" s="46">
        <f t="shared" si="1"/>
        <v>0</v>
      </c>
      <c r="I7" s="1"/>
    </row>
    <row r="8" spans="1:9" ht="32.15" customHeight="1" x14ac:dyDescent="0.35">
      <c r="A8" s="12"/>
      <c r="B8" s="93"/>
      <c r="C8" s="93"/>
      <c r="D8" s="93"/>
      <c r="E8" s="93"/>
      <c r="F8" s="46"/>
      <c r="G8" s="36"/>
      <c r="H8" s="46"/>
      <c r="I8" s="1"/>
    </row>
    <row r="9" spans="1:9" ht="32.15" customHeight="1" x14ac:dyDescent="0.35">
      <c r="A9" s="13" t="s">
        <v>268</v>
      </c>
      <c r="B9" s="94"/>
      <c r="C9" s="94"/>
      <c r="D9" s="94"/>
      <c r="E9" s="94"/>
      <c r="F9" s="46">
        <f t="shared" si="0"/>
        <v>0</v>
      </c>
      <c r="G9" s="74">
        <v>0.25</v>
      </c>
      <c r="H9" s="46">
        <f t="shared" si="1"/>
        <v>0</v>
      </c>
      <c r="I9" s="1"/>
    </row>
    <row r="10" spans="1:9" ht="32.15" customHeight="1" x14ac:dyDescent="0.35">
      <c r="A10" s="12"/>
      <c r="B10" s="94"/>
      <c r="C10" s="94"/>
      <c r="D10" s="94"/>
      <c r="E10" s="94"/>
      <c r="F10" s="46"/>
      <c r="G10" s="36"/>
      <c r="H10" s="46"/>
      <c r="I10" s="1"/>
    </row>
    <row r="11" spans="1:9" ht="32.15" customHeight="1" x14ac:dyDescent="0.35">
      <c r="A11" s="32" t="s">
        <v>269</v>
      </c>
      <c r="B11" s="93"/>
      <c r="C11" s="93"/>
      <c r="D11" s="93"/>
      <c r="E11" s="93"/>
      <c r="F11" s="46">
        <f t="shared" si="0"/>
        <v>0</v>
      </c>
      <c r="G11" s="74">
        <v>0.1</v>
      </c>
      <c r="H11" s="46">
        <f t="shared" si="1"/>
        <v>0</v>
      </c>
      <c r="I11" s="1"/>
    </row>
    <row r="12" spans="1:9" ht="32.15" customHeight="1" x14ac:dyDescent="0.35">
      <c r="A12" s="12"/>
      <c r="B12" s="93"/>
      <c r="C12" s="93"/>
      <c r="D12" s="93"/>
      <c r="E12" s="93"/>
      <c r="F12" s="46"/>
      <c r="G12" s="36"/>
      <c r="H12" s="46"/>
      <c r="I12" s="1"/>
    </row>
    <row r="13" spans="1:9" ht="32.15" customHeight="1" x14ac:dyDescent="0.35">
      <c r="A13" s="13" t="s">
        <v>270</v>
      </c>
      <c r="B13" s="94"/>
      <c r="C13" s="94"/>
      <c r="D13" s="94"/>
      <c r="E13" s="94"/>
      <c r="F13" s="46">
        <f t="shared" si="0"/>
        <v>0</v>
      </c>
      <c r="G13" s="74">
        <v>0.05</v>
      </c>
      <c r="H13" s="46">
        <f t="shared" si="1"/>
        <v>0</v>
      </c>
      <c r="I13" s="1"/>
    </row>
    <row r="14" spans="1:9" ht="32.15" customHeight="1" x14ac:dyDescent="0.35">
      <c r="A14" s="12"/>
      <c r="B14" s="94"/>
      <c r="C14" s="94"/>
      <c r="D14" s="94"/>
      <c r="E14" s="94"/>
      <c r="F14" s="46"/>
      <c r="G14" s="36"/>
      <c r="H14" s="46"/>
      <c r="I14" s="1"/>
    </row>
    <row r="15" spans="1:9" ht="62.65" customHeight="1" x14ac:dyDescent="0.35">
      <c r="A15" s="13" t="s">
        <v>271</v>
      </c>
      <c r="B15" s="93"/>
      <c r="C15" s="93"/>
      <c r="D15" s="93"/>
      <c r="E15" s="93"/>
      <c r="F15" s="46">
        <f t="shared" si="0"/>
        <v>0</v>
      </c>
      <c r="G15" s="74">
        <v>0.1</v>
      </c>
      <c r="H15" s="46">
        <f t="shared" si="1"/>
        <v>0</v>
      </c>
      <c r="I15" s="1"/>
    </row>
    <row r="16" spans="1:9" ht="32.15" customHeight="1" x14ac:dyDescent="0.35">
      <c r="A16" s="12"/>
      <c r="B16" s="93"/>
      <c r="C16" s="93"/>
      <c r="D16" s="93"/>
      <c r="E16" s="93"/>
      <c r="F16" s="46"/>
      <c r="G16" s="36"/>
      <c r="H16" s="46"/>
      <c r="I16" s="1"/>
    </row>
    <row r="17" spans="1:9" ht="57.65" customHeight="1" x14ac:dyDescent="0.35">
      <c r="A17" s="13" t="s">
        <v>272</v>
      </c>
      <c r="B17" s="94"/>
      <c r="C17" s="94"/>
      <c r="D17" s="94"/>
      <c r="E17" s="94"/>
      <c r="F17" s="46">
        <f t="shared" si="0"/>
        <v>0</v>
      </c>
      <c r="G17" s="74">
        <v>0.15</v>
      </c>
      <c r="H17" s="46">
        <f t="shared" si="1"/>
        <v>0</v>
      </c>
      <c r="I17" s="1"/>
    </row>
    <row r="18" spans="1:9" ht="57.65" customHeight="1" x14ac:dyDescent="0.35">
      <c r="A18" s="87"/>
      <c r="B18" s="94"/>
      <c r="C18" s="94"/>
      <c r="D18" s="94"/>
      <c r="E18" s="94"/>
      <c r="F18" s="46">
        <f t="shared" si="0"/>
        <v>0</v>
      </c>
      <c r="G18" s="74"/>
      <c r="H18" s="46"/>
      <c r="I18" s="1"/>
    </row>
    <row r="19" spans="1:9" ht="26.15" customHeight="1" x14ac:dyDescent="0.35">
      <c r="A19" s="173"/>
      <c r="B19" s="174"/>
      <c r="C19" s="178" t="s">
        <v>273</v>
      </c>
      <c r="D19" s="179"/>
      <c r="E19" s="179"/>
      <c r="F19" s="38" t="s">
        <v>77</v>
      </c>
      <c r="G19" s="88">
        <f>SUM(G3:G17)</f>
        <v>1</v>
      </c>
      <c r="H19" s="89">
        <f>SUM(H3:H17)</f>
        <v>0</v>
      </c>
      <c r="I19" s="14" t="s">
        <v>190</v>
      </c>
    </row>
    <row r="20" spans="1:9" x14ac:dyDescent="0.35">
      <c r="A20" s="105"/>
      <c r="B20" s="105"/>
      <c r="C20" s="139"/>
      <c r="D20" s="105"/>
      <c r="E20" s="105"/>
      <c r="F20" s="105"/>
      <c r="G20" s="105"/>
      <c r="H20" s="105"/>
    </row>
    <row r="21" spans="1:9" x14ac:dyDescent="0.35">
      <c r="A21" s="105"/>
      <c r="B21" s="105"/>
      <c r="C21" s="105"/>
      <c r="D21" s="105"/>
      <c r="E21" s="105"/>
      <c r="F21" s="105"/>
      <c r="G21" s="105"/>
      <c r="H21" s="105"/>
    </row>
    <row r="22" spans="1:9" x14ac:dyDescent="0.35">
      <c r="A22" s="105"/>
      <c r="B22" s="105"/>
      <c r="C22" s="109"/>
      <c r="D22" s="105"/>
      <c r="E22" s="105"/>
      <c r="F22" s="105"/>
      <c r="G22" s="105"/>
      <c r="H22" s="105"/>
    </row>
    <row r="23" spans="1:9" x14ac:dyDescent="0.35">
      <c r="A23" s="105"/>
      <c r="B23" s="105"/>
      <c r="C23" s="105"/>
      <c r="D23" s="105"/>
      <c r="E23" s="105"/>
      <c r="F23" s="105"/>
      <c r="G23" s="105"/>
      <c r="H23" s="105"/>
    </row>
    <row r="24" spans="1:9" x14ac:dyDescent="0.35">
      <c r="A24" s="105"/>
      <c r="B24" s="105"/>
      <c r="C24" s="105"/>
      <c r="D24" s="105"/>
      <c r="E24" s="105"/>
      <c r="F24" s="105"/>
      <c r="G24" s="105"/>
      <c r="H24" s="105"/>
    </row>
    <row r="25" spans="1:9" x14ac:dyDescent="0.35">
      <c r="A25" s="105"/>
      <c r="B25" s="105"/>
      <c r="C25" s="105"/>
      <c r="D25" s="105"/>
      <c r="E25" s="105"/>
      <c r="F25" s="105"/>
      <c r="G25" s="105"/>
      <c r="H25" s="105"/>
    </row>
    <row r="26" spans="1:9" x14ac:dyDescent="0.35">
      <c r="A26" s="105"/>
      <c r="B26" s="105"/>
      <c r="C26" s="105"/>
      <c r="D26" s="105"/>
      <c r="E26" s="105"/>
      <c r="F26" s="105"/>
      <c r="G26" s="105"/>
      <c r="H26" s="105"/>
    </row>
    <row r="27" spans="1:9" x14ac:dyDescent="0.35">
      <c r="A27" s="105"/>
      <c r="B27" s="105"/>
      <c r="C27" s="105"/>
      <c r="D27" s="105"/>
      <c r="E27" s="105"/>
      <c r="F27" s="105"/>
      <c r="G27" s="105"/>
      <c r="H27" s="105"/>
    </row>
    <row r="28" spans="1:9" x14ac:dyDescent="0.35">
      <c r="A28" s="105"/>
      <c r="B28" s="105"/>
      <c r="C28" s="105"/>
      <c r="D28" s="105"/>
      <c r="E28" s="105"/>
      <c r="F28" s="105"/>
      <c r="G28" s="105"/>
      <c r="H28" s="105"/>
    </row>
  </sheetData>
  <sheetProtection formatRows="0"/>
  <mergeCells count="3">
    <mergeCell ref="A19:B19"/>
    <mergeCell ref="B1:E1"/>
    <mergeCell ref="C19:E19"/>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221AC-B78D-B747-9C63-6B77AFABAB08}">
  <dimension ref="A1:H30"/>
  <sheetViews>
    <sheetView tabSelected="1" zoomScale="80" zoomScaleNormal="80" workbookViewId="0">
      <pane xSplit="1" ySplit="1" topLeftCell="B18" activePane="bottomRight" state="frozen"/>
      <selection pane="topRight" activeCell="B1" sqref="B1"/>
      <selection pane="bottomLeft" activeCell="A2" sqref="A2"/>
      <selection pane="bottomRight" activeCell="C18" sqref="C18"/>
    </sheetView>
  </sheetViews>
  <sheetFormatPr defaultColWidth="10.75" defaultRowHeight="15.5" x14ac:dyDescent="0.35"/>
  <cols>
    <col min="1" max="1" width="48.58203125" style="100" customWidth="1"/>
    <col min="2" max="4" width="32.58203125" style="100" customWidth="1"/>
    <col min="5" max="5" width="21.5" style="100" customWidth="1"/>
    <col min="6" max="6" width="15.25" style="100" customWidth="1"/>
    <col min="7" max="7" width="15.5" style="100" customWidth="1"/>
    <col min="8" max="8" width="21.75" style="100" customWidth="1"/>
    <col min="9" max="16384" width="10.75" style="8"/>
  </cols>
  <sheetData>
    <row r="1" spans="1:7" s="8" customFormat="1" x14ac:dyDescent="0.35">
      <c r="A1" s="40" t="s">
        <v>274</v>
      </c>
      <c r="B1" s="23" t="s">
        <v>275</v>
      </c>
      <c r="C1" s="23" t="s">
        <v>276</v>
      </c>
      <c r="D1" s="23" t="s">
        <v>277</v>
      </c>
      <c r="E1" s="33" t="s">
        <v>180</v>
      </c>
      <c r="F1" s="33" t="s">
        <v>23</v>
      </c>
      <c r="G1" s="33" t="s">
        <v>24</v>
      </c>
    </row>
    <row r="2" spans="1:7" s="8" customFormat="1" x14ac:dyDescent="0.35">
      <c r="A2" s="22" t="s">
        <v>278</v>
      </c>
      <c r="B2" s="92"/>
      <c r="C2" s="92"/>
      <c r="D2" s="92"/>
      <c r="E2" s="90">
        <f>SUM(B2:D2)</f>
        <v>0</v>
      </c>
      <c r="F2" s="67">
        <v>0.15</v>
      </c>
      <c r="G2" s="44">
        <f>(B2*F2)+(C2*F2)+(D2*F2)</f>
        <v>0</v>
      </c>
    </row>
    <row r="3" spans="1:7" s="8" customFormat="1" x14ac:dyDescent="0.35">
      <c r="A3" s="22"/>
      <c r="B3" s="92"/>
      <c r="C3" s="92"/>
      <c r="D3" s="143"/>
      <c r="E3" s="90"/>
      <c r="F3" s="34"/>
      <c r="G3" s="44"/>
    </row>
    <row r="4" spans="1:7" s="8" customFormat="1" x14ac:dyDescent="0.35">
      <c r="A4" s="22" t="s">
        <v>279</v>
      </c>
      <c r="B4" s="85"/>
      <c r="C4" s="85"/>
      <c r="D4" s="85">
        <v>8</v>
      </c>
      <c r="E4" s="90">
        <f t="shared" ref="E4:E20" si="0">SUM(B4:D4)</f>
        <v>8</v>
      </c>
      <c r="F4" s="78">
        <v>7.4999999999999997E-2</v>
      </c>
      <c r="G4" s="44">
        <f>(B4*F4)+(C4*F4)+(D4*F4)</f>
        <v>0.6</v>
      </c>
    </row>
    <row r="5" spans="1:7" s="8" customFormat="1" ht="46.5" x14ac:dyDescent="0.35">
      <c r="A5" s="22"/>
      <c r="B5" s="85"/>
      <c r="C5" s="85"/>
      <c r="D5" s="140" t="s">
        <v>280</v>
      </c>
      <c r="E5" s="90"/>
      <c r="F5" s="34"/>
      <c r="G5" s="44"/>
    </row>
    <row r="6" spans="1:7" s="8" customFormat="1" x14ac:dyDescent="0.35">
      <c r="A6" s="22" t="s">
        <v>281</v>
      </c>
      <c r="B6" s="92">
        <v>0</v>
      </c>
      <c r="C6" s="92"/>
      <c r="D6" s="92"/>
      <c r="E6" s="90">
        <f t="shared" si="0"/>
        <v>0</v>
      </c>
      <c r="F6" s="78">
        <v>7.4999999999999997E-2</v>
      </c>
      <c r="G6" s="44">
        <f>(B6*F6)+(C6*F6)+(D6*F6)</f>
        <v>0</v>
      </c>
    </row>
    <row r="7" spans="1:7" s="8" customFormat="1" x14ac:dyDescent="0.35">
      <c r="A7" s="22"/>
      <c r="B7" s="92" t="s">
        <v>38</v>
      </c>
      <c r="C7" s="92"/>
      <c r="D7" s="92"/>
      <c r="E7" s="90"/>
      <c r="F7" s="34"/>
      <c r="G7" s="44"/>
    </row>
    <row r="8" spans="1:7" s="8" customFormat="1" ht="46.5" x14ac:dyDescent="0.35">
      <c r="A8" s="23" t="s">
        <v>282</v>
      </c>
      <c r="B8" s="85">
        <v>0</v>
      </c>
      <c r="C8" s="85"/>
      <c r="D8" s="85"/>
      <c r="E8" s="91">
        <f t="shared" si="0"/>
        <v>0</v>
      </c>
      <c r="F8" s="75">
        <v>0.15</v>
      </c>
      <c r="G8" s="44">
        <f>(B8*F8)+(C8*F8)+(D8*F8)</f>
        <v>0</v>
      </c>
    </row>
    <row r="9" spans="1:7" s="8" customFormat="1" x14ac:dyDescent="0.35">
      <c r="A9" s="23"/>
      <c r="B9" s="85" t="s">
        <v>38</v>
      </c>
      <c r="C9" s="85"/>
      <c r="D9" s="85"/>
      <c r="E9" s="91"/>
      <c r="F9" s="76"/>
      <c r="G9" s="44"/>
    </row>
    <row r="10" spans="1:7" s="8" customFormat="1" ht="46.5" x14ac:dyDescent="0.35">
      <c r="A10" s="23" t="s">
        <v>283</v>
      </c>
      <c r="B10" s="92">
        <v>0</v>
      </c>
      <c r="C10" s="92"/>
      <c r="D10" s="92"/>
      <c r="E10" s="91">
        <f t="shared" si="0"/>
        <v>0</v>
      </c>
      <c r="F10" s="75">
        <v>0.1</v>
      </c>
      <c r="G10" s="44">
        <f>(B10*F10)+(C10*F10)+(D10*F10)</f>
        <v>0</v>
      </c>
    </row>
    <row r="11" spans="1:7" s="8" customFormat="1" x14ac:dyDescent="0.35">
      <c r="A11" s="23"/>
      <c r="B11" s="92" t="s">
        <v>38</v>
      </c>
      <c r="C11" s="92"/>
      <c r="D11" s="92"/>
      <c r="E11" s="91"/>
      <c r="F11" s="76"/>
      <c r="G11" s="44"/>
    </row>
    <row r="12" spans="1:7" s="8" customFormat="1" ht="31" x14ac:dyDescent="0.35">
      <c r="A12" s="23" t="s">
        <v>284</v>
      </c>
      <c r="B12" s="85">
        <v>0</v>
      </c>
      <c r="C12" s="85"/>
      <c r="D12" s="85"/>
      <c r="E12" s="91">
        <f t="shared" si="0"/>
        <v>0</v>
      </c>
      <c r="F12" s="75">
        <v>0.1</v>
      </c>
      <c r="G12" s="44">
        <f>(B12*F12)+(C12*F12)+(D12*F12)</f>
        <v>0</v>
      </c>
    </row>
    <row r="13" spans="1:7" s="8" customFormat="1" x14ac:dyDescent="0.35">
      <c r="A13" s="23"/>
      <c r="B13" s="85" t="s">
        <v>38</v>
      </c>
      <c r="C13" s="85"/>
      <c r="D13" s="85"/>
      <c r="E13" s="91"/>
      <c r="F13" s="76"/>
      <c r="G13" s="44"/>
    </row>
    <row r="14" spans="1:7" s="8" customFormat="1" ht="31" x14ac:dyDescent="0.35">
      <c r="A14" s="23" t="s">
        <v>285</v>
      </c>
      <c r="B14" s="92"/>
      <c r="C14" s="92"/>
      <c r="D14" s="92">
        <v>7</v>
      </c>
      <c r="E14" s="91">
        <f t="shared" si="0"/>
        <v>7</v>
      </c>
      <c r="F14" s="75">
        <v>0.1</v>
      </c>
      <c r="G14" s="44">
        <f>(B14*F14)+(C14*F14)+(D14*F14)</f>
        <v>0.70000000000000007</v>
      </c>
    </row>
    <row r="15" spans="1:7" s="8" customFormat="1" ht="285" customHeight="1" x14ac:dyDescent="0.35">
      <c r="A15" s="22"/>
      <c r="B15" s="92"/>
      <c r="C15" s="92"/>
      <c r="D15" s="141" t="s">
        <v>286</v>
      </c>
      <c r="E15" s="90"/>
      <c r="F15" s="34"/>
      <c r="G15" s="44"/>
    </row>
    <row r="16" spans="1:7" s="8" customFormat="1" ht="31" x14ac:dyDescent="0.35">
      <c r="A16" s="23" t="s">
        <v>287</v>
      </c>
      <c r="B16" s="85"/>
      <c r="C16" s="85"/>
      <c r="D16" s="85">
        <v>7</v>
      </c>
      <c r="E16" s="91">
        <f t="shared" si="0"/>
        <v>7</v>
      </c>
      <c r="F16" s="75">
        <v>0.1</v>
      </c>
      <c r="G16" s="44">
        <f>(B16*F16)+(C16*F16)+(D16*F16)</f>
        <v>0.70000000000000007</v>
      </c>
    </row>
    <row r="17" spans="1:8" ht="301" customHeight="1" x14ac:dyDescent="0.35">
      <c r="A17" s="22"/>
      <c r="B17" s="85"/>
      <c r="C17" s="85"/>
      <c r="D17" s="140" t="s">
        <v>286</v>
      </c>
      <c r="E17" s="90"/>
      <c r="F17" s="34"/>
      <c r="G17" s="44"/>
      <c r="H17" s="8"/>
    </row>
    <row r="18" spans="1:8" ht="46.5" x14ac:dyDescent="0.35">
      <c r="A18" s="27" t="s">
        <v>288</v>
      </c>
      <c r="B18" s="92"/>
      <c r="C18" s="92">
        <v>5</v>
      </c>
      <c r="D18" s="92"/>
      <c r="E18" s="91">
        <f t="shared" si="0"/>
        <v>5</v>
      </c>
      <c r="F18" s="75">
        <v>0.08</v>
      </c>
      <c r="G18" s="44">
        <f>(B18*F18)+(C18*F18)+(D18*F18)</f>
        <v>0.4</v>
      </c>
      <c r="H18" s="8"/>
    </row>
    <row r="19" spans="1:8" ht="180.65" customHeight="1" x14ac:dyDescent="0.35">
      <c r="A19" s="22"/>
      <c r="B19" s="92"/>
      <c r="C19" s="141" t="s">
        <v>289</v>
      </c>
      <c r="D19" s="141"/>
      <c r="E19" s="90"/>
      <c r="F19" s="34"/>
      <c r="G19" s="44"/>
      <c r="H19" s="8"/>
    </row>
    <row r="20" spans="1:8" ht="46.5" x14ac:dyDescent="0.35">
      <c r="A20" s="23" t="s">
        <v>290</v>
      </c>
      <c r="B20" s="85"/>
      <c r="C20" s="85">
        <v>4</v>
      </c>
      <c r="D20" s="85"/>
      <c r="E20" s="91">
        <f t="shared" si="0"/>
        <v>4</v>
      </c>
      <c r="F20" s="75">
        <v>7.0000000000000007E-2</v>
      </c>
      <c r="G20" s="44">
        <f>(B20*F20)+(C20*F20)+(D20*F20)</f>
        <v>0.28000000000000003</v>
      </c>
      <c r="H20" s="8"/>
    </row>
    <row r="21" spans="1:8" ht="166" customHeight="1" x14ac:dyDescent="0.35">
      <c r="A21" s="142"/>
      <c r="B21" s="85"/>
      <c r="C21" s="140" t="s">
        <v>291</v>
      </c>
      <c r="D21" s="85"/>
      <c r="E21" s="90"/>
      <c r="F21" s="67"/>
      <c r="G21" s="44"/>
      <c r="H21" s="8"/>
    </row>
    <row r="22" spans="1:8" x14ac:dyDescent="0.35">
      <c r="A22" s="8"/>
      <c r="B22" s="8"/>
      <c r="C22" s="8"/>
      <c r="D22" s="8"/>
      <c r="E22" s="38" t="s">
        <v>77</v>
      </c>
      <c r="F22" s="77">
        <f>SUM(F2:F21)</f>
        <v>0.99999999999999978</v>
      </c>
      <c r="G22" s="79">
        <f>SUM(G2:G20)</f>
        <v>2.6799999999999997</v>
      </c>
      <c r="H22" s="14" t="s">
        <v>181</v>
      </c>
    </row>
    <row r="23" spans="1:8" x14ac:dyDescent="0.35">
      <c r="A23" s="98"/>
      <c r="B23" s="98"/>
      <c r="C23" s="98"/>
      <c r="D23" s="98"/>
      <c r="E23" s="98"/>
      <c r="F23" s="98"/>
      <c r="G23" s="98"/>
    </row>
    <row r="24" spans="1:8" x14ac:dyDescent="0.35">
      <c r="A24" s="98"/>
      <c r="B24" s="98"/>
      <c r="C24" s="98"/>
      <c r="D24" s="98"/>
      <c r="E24" s="98"/>
      <c r="F24" s="98"/>
      <c r="G24" s="98"/>
    </row>
    <row r="25" spans="1:8" x14ac:dyDescent="0.35">
      <c r="A25" s="98"/>
      <c r="B25" s="139"/>
      <c r="C25" s="98"/>
      <c r="D25" s="98"/>
      <c r="E25" s="98"/>
      <c r="F25" s="98"/>
      <c r="G25" s="98"/>
    </row>
    <row r="26" spans="1:8" x14ac:dyDescent="0.35">
      <c r="A26" s="98"/>
      <c r="B26" s="98"/>
      <c r="C26" s="98"/>
      <c r="D26" s="98"/>
      <c r="E26" s="98"/>
      <c r="F26" s="98"/>
      <c r="G26" s="98"/>
    </row>
    <row r="27" spans="1:8" x14ac:dyDescent="0.35">
      <c r="A27" s="98"/>
      <c r="B27" s="98"/>
      <c r="C27" s="98"/>
      <c r="D27" s="98"/>
      <c r="E27" s="98"/>
      <c r="F27" s="98"/>
      <c r="G27" s="98"/>
    </row>
    <row r="28" spans="1:8" x14ac:dyDescent="0.35">
      <c r="A28" s="98"/>
      <c r="B28" s="98"/>
      <c r="C28" s="98"/>
      <c r="D28" s="98"/>
      <c r="E28" s="98"/>
      <c r="F28" s="98"/>
      <c r="G28" s="98"/>
    </row>
    <row r="29" spans="1:8" x14ac:dyDescent="0.35">
      <c r="A29" s="98"/>
      <c r="B29" s="98"/>
      <c r="C29" s="98"/>
      <c r="D29" s="98"/>
      <c r="E29" s="98"/>
      <c r="F29" s="98"/>
      <c r="G29" s="98"/>
    </row>
    <row r="30" spans="1:8" x14ac:dyDescent="0.35">
      <c r="A30" s="98"/>
      <c r="B30" s="98"/>
      <c r="C30" s="98"/>
      <c r="D30" s="98"/>
      <c r="E30" s="98"/>
      <c r="F30" s="98"/>
      <c r="G30" s="98"/>
    </row>
  </sheetData>
  <sheetProtection formatRows="0"/>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EB651-E7BE-A64C-89E6-706E2FD0EF0E}">
  <dimension ref="A1:T23"/>
  <sheetViews>
    <sheetView zoomScale="70" zoomScaleNormal="70" workbookViewId="0">
      <pane xSplit="1" ySplit="2" topLeftCell="B3" activePane="bottomRight" state="frozen"/>
      <selection pane="topRight" activeCell="B1" sqref="B1"/>
      <selection pane="bottomLeft" activeCell="A3" sqref="A3"/>
      <selection pane="bottomRight" activeCell="B22" sqref="B22"/>
    </sheetView>
  </sheetViews>
  <sheetFormatPr defaultColWidth="10.75" defaultRowHeight="15.5" x14ac:dyDescent="0.35"/>
  <cols>
    <col min="1" max="1" width="64.58203125" style="100" customWidth="1"/>
    <col min="2" max="4" width="25" style="100" customWidth="1"/>
    <col min="5" max="7" width="16.58203125" style="100" customWidth="1"/>
    <col min="8" max="8" width="16.5" style="100" customWidth="1"/>
    <col min="9" max="16384" width="10.75" style="8"/>
  </cols>
  <sheetData>
    <row r="1" spans="1:20" x14ac:dyDescent="0.35">
      <c r="A1" s="7"/>
      <c r="B1" s="180" t="s">
        <v>292</v>
      </c>
      <c r="C1" s="180"/>
      <c r="D1" s="180"/>
      <c r="E1" s="7"/>
      <c r="F1" s="7"/>
      <c r="G1" s="7"/>
      <c r="H1" s="8"/>
    </row>
    <row r="2" spans="1:20" ht="112.15" customHeight="1" x14ac:dyDescent="0.35">
      <c r="A2" s="40" t="s">
        <v>293</v>
      </c>
      <c r="B2" s="23" t="s">
        <v>294</v>
      </c>
      <c r="C2" s="23" t="s">
        <v>295</v>
      </c>
      <c r="D2" s="23" t="s">
        <v>296</v>
      </c>
      <c r="E2" s="33" t="s">
        <v>180</v>
      </c>
      <c r="F2" s="33" t="s">
        <v>23</v>
      </c>
      <c r="G2" s="33" t="s">
        <v>24</v>
      </c>
      <c r="H2" s="8"/>
    </row>
    <row r="3" spans="1:20" ht="32.15" customHeight="1" x14ac:dyDescent="0.35">
      <c r="A3" s="22" t="s">
        <v>297</v>
      </c>
      <c r="B3" s="152">
        <v>0</v>
      </c>
      <c r="C3" s="152"/>
      <c r="D3" s="152"/>
      <c r="E3" s="49">
        <f>SUM(B3:D3)</f>
        <v>0</v>
      </c>
      <c r="F3" s="67">
        <v>-0.15</v>
      </c>
      <c r="G3" s="49">
        <f>(B3*F3)+(C3*F3)+(D3*F3)</f>
        <v>0</v>
      </c>
      <c r="H3" s="8"/>
      <c r="T3" s="8">
        <v>-2</v>
      </c>
    </row>
    <row r="4" spans="1:20" ht="32.15" customHeight="1" x14ac:dyDescent="0.35">
      <c r="A4" s="22"/>
      <c r="B4" s="152"/>
      <c r="C4" s="152"/>
      <c r="D4" s="152"/>
      <c r="E4" s="49"/>
      <c r="F4" s="67"/>
      <c r="G4" s="49"/>
      <c r="H4" s="8"/>
    </row>
    <row r="5" spans="1:20" ht="32.15" customHeight="1" x14ac:dyDescent="0.35">
      <c r="A5" s="22" t="s">
        <v>298</v>
      </c>
      <c r="B5" s="153">
        <v>0</v>
      </c>
      <c r="C5" s="153"/>
      <c r="D5" s="153"/>
      <c r="E5" s="49">
        <f t="shared" ref="E5:E13" si="0">SUM(B5:D5)</f>
        <v>0</v>
      </c>
      <c r="F5" s="67">
        <v>-0.2</v>
      </c>
      <c r="G5" s="49">
        <f>(B5*F5)+(C5*F5)+(D5*F5)</f>
        <v>0</v>
      </c>
      <c r="H5" s="8"/>
    </row>
    <row r="6" spans="1:20" ht="32.15" customHeight="1" x14ac:dyDescent="0.35">
      <c r="A6" s="22"/>
      <c r="B6" s="153"/>
      <c r="C6" s="153"/>
      <c r="D6" s="153"/>
      <c r="E6" s="49"/>
      <c r="F6" s="67"/>
      <c r="G6" s="49"/>
      <c r="H6" s="8"/>
    </row>
    <row r="7" spans="1:20" ht="32.15" customHeight="1" x14ac:dyDescent="0.35">
      <c r="A7" s="23" t="s">
        <v>299</v>
      </c>
      <c r="B7" s="152">
        <v>0</v>
      </c>
      <c r="C7" s="152"/>
      <c r="D7" s="152"/>
      <c r="E7" s="49">
        <f t="shared" si="0"/>
        <v>0</v>
      </c>
      <c r="F7" s="67">
        <v>-0.2</v>
      </c>
      <c r="G7" s="49">
        <f>(B7*F7)+(C7*F7)+(D7*F7)</f>
        <v>0</v>
      </c>
      <c r="H7" s="8"/>
    </row>
    <row r="8" spans="1:20" ht="32.15" customHeight="1" x14ac:dyDescent="0.35">
      <c r="A8" s="22"/>
      <c r="B8" s="152"/>
      <c r="C8" s="152"/>
      <c r="D8" s="152"/>
      <c r="E8" s="49"/>
      <c r="F8" s="67"/>
      <c r="G8" s="49"/>
      <c r="H8" s="8"/>
    </row>
    <row r="9" spans="1:20" ht="32.15" customHeight="1" x14ac:dyDescent="0.35">
      <c r="A9" s="23" t="s">
        <v>300</v>
      </c>
      <c r="B9" s="153">
        <v>0</v>
      </c>
      <c r="C9" s="153"/>
      <c r="D9" s="153"/>
      <c r="E9" s="49">
        <f t="shared" si="0"/>
        <v>0</v>
      </c>
      <c r="F9" s="75">
        <v>-0.1</v>
      </c>
      <c r="G9" s="49">
        <f>(B9*F9)+(C9*F9)+(D9*F9)</f>
        <v>0</v>
      </c>
      <c r="H9" s="8"/>
    </row>
    <row r="10" spans="1:20" ht="32.15" customHeight="1" x14ac:dyDescent="0.35">
      <c r="A10" s="23"/>
      <c r="B10" s="153"/>
      <c r="C10" s="153"/>
      <c r="D10" s="153"/>
      <c r="E10" s="49"/>
      <c r="F10" s="75"/>
      <c r="G10" s="49"/>
      <c r="H10" s="8"/>
    </row>
    <row r="11" spans="1:20" ht="32.15" customHeight="1" x14ac:dyDescent="0.35">
      <c r="A11" s="23" t="s">
        <v>301</v>
      </c>
      <c r="B11" s="152">
        <v>0</v>
      </c>
      <c r="C11" s="152"/>
      <c r="D11" s="152"/>
      <c r="E11" s="49">
        <f t="shared" si="0"/>
        <v>0</v>
      </c>
      <c r="F11" s="75">
        <v>-0.1</v>
      </c>
      <c r="G11" s="49">
        <f>(B11*F11)+(C11*F11)+(D11*F11)</f>
        <v>0</v>
      </c>
      <c r="H11" s="8"/>
    </row>
    <row r="12" spans="1:20" ht="32.15" customHeight="1" x14ac:dyDescent="0.35">
      <c r="A12" s="22"/>
      <c r="B12" s="152"/>
      <c r="C12" s="152"/>
      <c r="D12" s="152"/>
      <c r="E12" s="49"/>
      <c r="F12" s="67"/>
      <c r="G12" s="49"/>
      <c r="H12" s="8"/>
    </row>
    <row r="13" spans="1:20" ht="32.15" customHeight="1" x14ac:dyDescent="0.35">
      <c r="A13" s="23" t="s">
        <v>302</v>
      </c>
      <c r="B13" s="153">
        <v>0</v>
      </c>
      <c r="C13" s="153"/>
      <c r="D13" s="153"/>
      <c r="E13" s="49">
        <f t="shared" si="0"/>
        <v>0</v>
      </c>
      <c r="F13" s="75">
        <v>-0.1</v>
      </c>
      <c r="G13" s="49">
        <f>(B13*F13)+(C13*F13)+(D13*F13)</f>
        <v>0</v>
      </c>
      <c r="H13" s="8"/>
    </row>
    <row r="14" spans="1:20" ht="32.15" customHeight="1" x14ac:dyDescent="0.35">
      <c r="A14" s="23"/>
      <c r="B14" s="153"/>
      <c r="C14" s="153"/>
      <c r="D14" s="153"/>
      <c r="E14" s="49"/>
      <c r="F14" s="75"/>
      <c r="G14" s="49"/>
      <c r="H14" s="8"/>
    </row>
    <row r="15" spans="1:20" ht="32.15" customHeight="1" x14ac:dyDescent="0.35">
      <c r="A15" s="23" t="s">
        <v>303</v>
      </c>
      <c r="B15" s="152">
        <v>0</v>
      </c>
      <c r="C15" s="152"/>
      <c r="D15" s="152"/>
      <c r="E15" s="49">
        <f t="shared" ref="E15" si="1">SUM(B15:D15)</f>
        <v>0</v>
      </c>
      <c r="F15" s="75">
        <v>-0.1</v>
      </c>
      <c r="G15" s="49">
        <f>(B15*F15)+(C15*F15)+(D15*F15)</f>
        <v>0</v>
      </c>
      <c r="H15" s="8"/>
    </row>
    <row r="16" spans="1:20" ht="32.15" customHeight="1" x14ac:dyDescent="0.35">
      <c r="A16" s="22"/>
      <c r="B16" s="152"/>
      <c r="C16" s="152"/>
      <c r="D16" s="152"/>
      <c r="E16" s="49"/>
      <c r="F16" s="67"/>
      <c r="G16" s="49"/>
      <c r="H16" s="8"/>
    </row>
    <row r="17" spans="1:8" ht="32.15" customHeight="1" x14ac:dyDescent="0.35">
      <c r="A17" s="23" t="s">
        <v>304</v>
      </c>
      <c r="B17" s="153">
        <v>0</v>
      </c>
      <c r="C17" s="153"/>
      <c r="D17" s="153"/>
      <c r="E17" s="49">
        <f t="shared" ref="E17" si="2">SUM(B17:D17)</f>
        <v>0</v>
      </c>
      <c r="F17" s="75">
        <v>-0.05</v>
      </c>
      <c r="G17" s="49">
        <f>(B17*F17)+(C17*F17)+(D17*F17)</f>
        <v>0</v>
      </c>
      <c r="H17" s="8"/>
    </row>
    <row r="18" spans="1:8" ht="32.15" customHeight="1" x14ac:dyDescent="0.35">
      <c r="A18" s="23"/>
      <c r="B18" s="153"/>
      <c r="C18" s="153"/>
      <c r="D18" s="153"/>
      <c r="E18" s="49"/>
      <c r="F18" s="75"/>
      <c r="G18" s="49"/>
      <c r="H18" s="8"/>
    </row>
    <row r="19" spans="1:8" x14ac:dyDescent="0.35">
      <c r="A19" s="148"/>
      <c r="B19" s="8"/>
      <c r="C19" s="8"/>
      <c r="D19" s="8"/>
      <c r="E19" s="38" t="s">
        <v>77</v>
      </c>
      <c r="F19" s="67">
        <f>SUM(F3:F18)</f>
        <v>-1</v>
      </c>
      <c r="G19" s="50">
        <f>SUM(G3:G18)</f>
        <v>0</v>
      </c>
      <c r="H19" s="8" t="s">
        <v>305</v>
      </c>
    </row>
    <row r="20" spans="1:8" x14ac:dyDescent="0.35">
      <c r="A20" s="98"/>
      <c r="B20" s="98"/>
      <c r="C20" s="98"/>
      <c r="D20" s="98"/>
      <c r="E20" s="98"/>
      <c r="F20" s="98"/>
      <c r="G20" s="98"/>
    </row>
    <row r="21" spans="1:8" x14ac:dyDescent="0.35">
      <c r="A21" s="98"/>
      <c r="B21" s="98"/>
      <c r="C21" s="98"/>
      <c r="D21" s="98"/>
      <c r="E21" s="98"/>
      <c r="F21" s="98"/>
      <c r="G21" s="98"/>
    </row>
    <row r="22" spans="1:8" x14ac:dyDescent="0.35">
      <c r="A22" s="98"/>
      <c r="B22" s="98"/>
      <c r="C22" s="98"/>
      <c r="D22" s="98"/>
      <c r="E22" s="98"/>
      <c r="F22" s="98"/>
      <c r="G22" s="98"/>
    </row>
    <row r="23" spans="1:8" x14ac:dyDescent="0.35">
      <c r="A23" s="98"/>
      <c r="B23" s="98"/>
      <c r="C23" s="98"/>
      <c r="D23" s="98"/>
      <c r="E23" s="98"/>
      <c r="F23" s="98"/>
      <c r="G23" s="98"/>
    </row>
  </sheetData>
  <sheetProtection formatRows="0"/>
  <mergeCells count="1">
    <mergeCell ref="B1:D1"/>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4E62-A3CA-46AD-998A-56BDAAA7EC34}">
  <dimension ref="B2:D3"/>
  <sheetViews>
    <sheetView workbookViewId="0">
      <selection activeCell="D3" sqref="D2:D3"/>
    </sheetView>
  </sheetViews>
  <sheetFormatPr defaultColWidth="10.58203125" defaultRowHeight="15.5" x14ac:dyDescent="0.35"/>
  <cols>
    <col min="2" max="4" width="16.58203125" customWidth="1"/>
  </cols>
  <sheetData>
    <row r="2" spans="2:4" x14ac:dyDescent="0.35">
      <c r="B2" s="51" t="s">
        <v>18</v>
      </c>
      <c r="C2" s="51" t="s">
        <v>19</v>
      </c>
      <c r="D2" s="51"/>
    </row>
    <row r="3" spans="2:4" x14ac:dyDescent="0.35">
      <c r="B3" s="1" t="s">
        <v>20</v>
      </c>
      <c r="C3" s="57">
        <v>44946</v>
      </c>
      <c r="D3" s="1"/>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EB9F7-4B6D-9A42-A866-4306FA3D07F1}">
  <dimension ref="A1:H67"/>
  <sheetViews>
    <sheetView zoomScale="70" zoomScaleNormal="70" workbookViewId="0">
      <pane xSplit="1" ySplit="1" topLeftCell="B51" activePane="bottomRight" state="frozen"/>
      <selection pane="topRight" activeCell="B1" sqref="B1"/>
      <selection pane="bottomLeft" activeCell="A2" sqref="A2"/>
      <selection pane="bottomRight" activeCell="B51" sqref="B51"/>
    </sheetView>
  </sheetViews>
  <sheetFormatPr defaultColWidth="10.5" defaultRowHeight="15.5" x14ac:dyDescent="0.35"/>
  <cols>
    <col min="1" max="1" width="48.5" style="99" bestFit="1" customWidth="1"/>
    <col min="2" max="2" width="64.58203125" style="98" customWidth="1"/>
    <col min="3" max="4" width="16.58203125" style="99" customWidth="1"/>
    <col min="5" max="5" width="12.25" customWidth="1"/>
  </cols>
  <sheetData>
    <row r="1" spans="1:8" x14ac:dyDescent="0.35">
      <c r="A1" s="45" t="s">
        <v>21</v>
      </c>
      <c r="B1" s="136" t="s">
        <v>22</v>
      </c>
      <c r="C1" s="45" t="s">
        <v>23</v>
      </c>
      <c r="D1" s="45" t="s">
        <v>24</v>
      </c>
    </row>
    <row r="2" spans="1:8" x14ac:dyDescent="0.35">
      <c r="A2" s="126" t="s">
        <v>25</v>
      </c>
      <c r="B2" s="95">
        <v>2</v>
      </c>
      <c r="C2" s="63">
        <v>0.05</v>
      </c>
      <c r="D2" s="39">
        <f>B2*C2</f>
        <v>0.1</v>
      </c>
      <c r="F2" s="163"/>
      <c r="G2" s="163"/>
      <c r="H2" s="163"/>
    </row>
    <row r="3" spans="1:8" ht="62" x14ac:dyDescent="0.35">
      <c r="A3" s="126"/>
      <c r="B3" s="144" t="s">
        <v>26</v>
      </c>
      <c r="C3" s="63"/>
      <c r="D3" s="39"/>
    </row>
    <row r="4" spans="1:8" x14ac:dyDescent="0.35">
      <c r="A4" s="126" t="s">
        <v>27</v>
      </c>
      <c r="B4" s="138">
        <v>2</v>
      </c>
      <c r="C4" s="63">
        <v>0.05</v>
      </c>
      <c r="D4" s="39">
        <f>B4*C4</f>
        <v>0.1</v>
      </c>
    </row>
    <row r="5" spans="1:8" ht="77.5" x14ac:dyDescent="0.35">
      <c r="A5" s="126"/>
      <c r="B5" s="144" t="s">
        <v>28</v>
      </c>
      <c r="C5" s="63"/>
      <c r="D5" s="39"/>
    </row>
    <row r="6" spans="1:8" x14ac:dyDescent="0.35">
      <c r="A6" s="126" t="s">
        <v>29</v>
      </c>
      <c r="B6" s="92">
        <v>0</v>
      </c>
      <c r="C6" s="63">
        <v>0.05</v>
      </c>
      <c r="D6" s="39">
        <f>B6*C6</f>
        <v>0</v>
      </c>
    </row>
    <row r="7" spans="1:8" ht="31" x14ac:dyDescent="0.35">
      <c r="A7" s="126"/>
      <c r="B7" s="92" t="s">
        <v>30</v>
      </c>
      <c r="C7" s="63"/>
      <c r="D7" s="39"/>
    </row>
    <row r="8" spans="1:8" x14ac:dyDescent="0.35">
      <c r="A8" s="126" t="s">
        <v>31</v>
      </c>
      <c r="B8" s="92">
        <v>3</v>
      </c>
      <c r="C8" s="63">
        <v>0.05</v>
      </c>
      <c r="D8" s="39">
        <f>B8*C8</f>
        <v>0.15000000000000002</v>
      </c>
    </row>
    <row r="9" spans="1:8" ht="339" customHeight="1" x14ac:dyDescent="0.35">
      <c r="A9" s="126"/>
      <c r="B9" s="141" t="s">
        <v>32</v>
      </c>
      <c r="C9" s="63"/>
      <c r="D9" s="39"/>
    </row>
    <row r="10" spans="1:8" x14ac:dyDescent="0.35">
      <c r="A10" s="126" t="s">
        <v>33</v>
      </c>
      <c r="B10" s="138">
        <v>1.5</v>
      </c>
      <c r="C10" s="63">
        <v>0.05</v>
      </c>
      <c r="D10" s="39">
        <f>B10*C10</f>
        <v>7.5000000000000011E-2</v>
      </c>
    </row>
    <row r="11" spans="1:8" ht="67.5" customHeight="1" x14ac:dyDescent="0.35">
      <c r="A11" s="126"/>
      <c r="B11" s="145" t="s">
        <v>34</v>
      </c>
      <c r="C11" s="63"/>
      <c r="D11" s="39"/>
    </row>
    <row r="12" spans="1:8" x14ac:dyDescent="0.35">
      <c r="A12" s="126" t="s">
        <v>35</v>
      </c>
      <c r="B12" s="92">
        <v>3</v>
      </c>
      <c r="C12" s="63">
        <v>0.05</v>
      </c>
      <c r="D12" s="39">
        <f>B12*C12</f>
        <v>0.15000000000000002</v>
      </c>
    </row>
    <row r="13" spans="1:8" ht="77.5" x14ac:dyDescent="0.35">
      <c r="A13" s="126"/>
      <c r="B13" s="141" t="s">
        <v>36</v>
      </c>
      <c r="C13" s="63"/>
      <c r="D13" s="39"/>
    </row>
    <row r="14" spans="1:8" x14ac:dyDescent="0.35">
      <c r="A14" s="126" t="s">
        <v>37</v>
      </c>
      <c r="B14" s="92">
        <v>0</v>
      </c>
      <c r="C14" s="63">
        <v>0.05</v>
      </c>
      <c r="D14" s="39">
        <f>B14*C14</f>
        <v>0</v>
      </c>
    </row>
    <row r="15" spans="1:8" x14ac:dyDescent="0.35">
      <c r="A15" s="126"/>
      <c r="B15" s="92" t="s">
        <v>38</v>
      </c>
      <c r="C15" s="63"/>
      <c r="D15" s="39"/>
    </row>
    <row r="16" spans="1:8" x14ac:dyDescent="0.35">
      <c r="A16" s="126" t="s">
        <v>39</v>
      </c>
      <c r="B16" s="92">
        <v>2</v>
      </c>
      <c r="C16" s="63">
        <v>0.03</v>
      </c>
      <c r="D16" s="39">
        <f>B16*C16</f>
        <v>0.06</v>
      </c>
    </row>
    <row r="17" spans="1:4" ht="62" x14ac:dyDescent="0.35">
      <c r="A17" s="126"/>
      <c r="B17" s="144" t="s">
        <v>40</v>
      </c>
      <c r="C17" s="63"/>
      <c r="D17" s="39"/>
    </row>
    <row r="18" spans="1:4" x14ac:dyDescent="0.35">
      <c r="A18" s="126" t="s">
        <v>41</v>
      </c>
      <c r="B18" s="92">
        <v>1.5</v>
      </c>
      <c r="C18" s="63">
        <v>0.02</v>
      </c>
      <c r="D18" s="39">
        <f>B18*C18</f>
        <v>0.03</v>
      </c>
    </row>
    <row r="19" spans="1:4" ht="93" x14ac:dyDescent="0.35">
      <c r="A19" s="126"/>
      <c r="B19" s="141" t="s">
        <v>42</v>
      </c>
      <c r="C19" s="63"/>
      <c r="D19" s="39"/>
    </row>
    <row r="20" spans="1:4" x14ac:dyDescent="0.35">
      <c r="A20" s="126" t="s">
        <v>43</v>
      </c>
      <c r="B20" s="92">
        <v>1</v>
      </c>
      <c r="C20" s="63">
        <v>0.03</v>
      </c>
      <c r="D20" s="39">
        <f>B20*C20</f>
        <v>0.03</v>
      </c>
    </row>
    <row r="21" spans="1:4" ht="80.5" customHeight="1" x14ac:dyDescent="0.35">
      <c r="A21" s="126"/>
      <c r="B21" s="141" t="s">
        <v>44</v>
      </c>
      <c r="C21" s="63"/>
      <c r="D21" s="39"/>
    </row>
    <row r="22" spans="1:4" x14ac:dyDescent="0.35">
      <c r="A22" s="126" t="s">
        <v>45</v>
      </c>
      <c r="B22" s="92">
        <v>2</v>
      </c>
      <c r="C22" s="63">
        <v>0.03</v>
      </c>
      <c r="D22" s="39">
        <f>B22*C22</f>
        <v>0.06</v>
      </c>
    </row>
    <row r="23" spans="1:4" ht="279" x14ac:dyDescent="0.35">
      <c r="A23" s="126"/>
      <c r="B23" s="144" t="s">
        <v>46</v>
      </c>
      <c r="C23" s="63"/>
      <c r="D23" s="39"/>
    </row>
    <row r="24" spans="1:4" ht="31" x14ac:dyDescent="0.35">
      <c r="A24" s="127" t="s">
        <v>47</v>
      </c>
      <c r="B24" s="92">
        <v>1.5</v>
      </c>
      <c r="C24" s="63">
        <v>0.03</v>
      </c>
      <c r="D24" s="39">
        <f>B24*C24</f>
        <v>4.4999999999999998E-2</v>
      </c>
    </row>
    <row r="25" spans="1:4" ht="186" x14ac:dyDescent="0.35">
      <c r="A25" s="126"/>
      <c r="B25" s="144" t="s">
        <v>48</v>
      </c>
      <c r="C25" s="63"/>
      <c r="D25" s="39"/>
    </row>
    <row r="26" spans="1:4" x14ac:dyDescent="0.35">
      <c r="A26" s="126" t="s">
        <v>49</v>
      </c>
      <c r="B26" s="92">
        <v>3</v>
      </c>
      <c r="C26" s="63">
        <v>0.04</v>
      </c>
      <c r="D26" s="39">
        <f>B26*C26</f>
        <v>0.12</v>
      </c>
    </row>
    <row r="27" spans="1:4" ht="108.5" x14ac:dyDescent="0.35">
      <c r="A27" s="126"/>
      <c r="B27" s="141" t="s">
        <v>50</v>
      </c>
      <c r="C27" s="63"/>
      <c r="D27" s="39"/>
    </row>
    <row r="28" spans="1:4" x14ac:dyDescent="0.35">
      <c r="A28" s="126" t="s">
        <v>51</v>
      </c>
      <c r="B28" s="92">
        <v>3</v>
      </c>
      <c r="C28" s="63">
        <v>0.03</v>
      </c>
      <c r="D28" s="39">
        <f>B28*C28</f>
        <v>0.09</v>
      </c>
    </row>
    <row r="29" spans="1:4" ht="108.5" x14ac:dyDescent="0.35">
      <c r="A29" s="126"/>
      <c r="B29" s="141" t="s">
        <v>52</v>
      </c>
      <c r="C29" s="63"/>
      <c r="D29" s="39"/>
    </row>
    <row r="30" spans="1:4" x14ac:dyDescent="0.35">
      <c r="A30" s="126" t="s">
        <v>53</v>
      </c>
      <c r="B30" s="92">
        <v>3</v>
      </c>
      <c r="C30" s="63">
        <v>0.04</v>
      </c>
      <c r="D30" s="39">
        <f>B30*C30</f>
        <v>0.12</v>
      </c>
    </row>
    <row r="31" spans="1:4" ht="139.5" x14ac:dyDescent="0.35">
      <c r="A31" s="126"/>
      <c r="B31" s="141" t="s">
        <v>54</v>
      </c>
      <c r="C31" s="63"/>
      <c r="D31" s="39"/>
    </row>
    <row r="32" spans="1:4" x14ac:dyDescent="0.35">
      <c r="A32" s="126" t="s">
        <v>55</v>
      </c>
      <c r="B32" s="92">
        <v>3</v>
      </c>
      <c r="C32" s="63">
        <v>0.04</v>
      </c>
      <c r="D32" s="39">
        <f>B32*C32</f>
        <v>0.12</v>
      </c>
    </row>
    <row r="33" spans="1:5" ht="139.5" x14ac:dyDescent="0.35">
      <c r="A33" s="126"/>
      <c r="B33" s="141" t="s">
        <v>54</v>
      </c>
      <c r="C33" s="63"/>
      <c r="D33" s="39"/>
    </row>
    <row r="34" spans="1:5" x14ac:dyDescent="0.35">
      <c r="A34" s="126" t="s">
        <v>56</v>
      </c>
      <c r="B34" s="92">
        <v>0</v>
      </c>
      <c r="C34" s="63">
        <v>0.03</v>
      </c>
      <c r="D34" s="39">
        <f>B34*C34</f>
        <v>0</v>
      </c>
    </row>
    <row r="35" spans="1:5" x14ac:dyDescent="0.35">
      <c r="A35" s="126"/>
      <c r="B35" s="92" t="s">
        <v>57</v>
      </c>
      <c r="C35" s="63"/>
      <c r="D35" s="39"/>
    </row>
    <row r="36" spans="1:5" x14ac:dyDescent="0.35">
      <c r="A36" s="126" t="s">
        <v>58</v>
      </c>
      <c r="B36" s="92">
        <v>0</v>
      </c>
      <c r="C36" s="63">
        <v>0.05</v>
      </c>
      <c r="D36" s="39">
        <f>B36*C36</f>
        <v>0</v>
      </c>
    </row>
    <row r="37" spans="1:5" x14ac:dyDescent="0.35">
      <c r="A37" s="126"/>
      <c r="B37" s="92" t="s">
        <v>57</v>
      </c>
      <c r="C37" s="63"/>
      <c r="D37" s="39"/>
    </row>
    <row r="38" spans="1:5" x14ac:dyDescent="0.35">
      <c r="A38" s="126" t="s">
        <v>59</v>
      </c>
      <c r="B38" s="92">
        <v>3</v>
      </c>
      <c r="C38" s="63">
        <v>0.05</v>
      </c>
      <c r="D38" s="39">
        <f>B38*C38</f>
        <v>0.15000000000000002</v>
      </c>
    </row>
    <row r="39" spans="1:5" ht="155" x14ac:dyDescent="0.35">
      <c r="A39" s="126"/>
      <c r="B39" s="141" t="s">
        <v>60</v>
      </c>
      <c r="C39" s="63"/>
      <c r="D39" s="39"/>
    </row>
    <row r="40" spans="1:5" x14ac:dyDescent="0.35">
      <c r="A40" s="127" t="s">
        <v>61</v>
      </c>
      <c r="B40" s="92">
        <v>0.5</v>
      </c>
      <c r="C40" s="63">
        <v>0.04</v>
      </c>
      <c r="D40" s="39">
        <f>B40*C40</f>
        <v>0.02</v>
      </c>
    </row>
    <row r="41" spans="1:5" x14ac:dyDescent="0.35">
      <c r="A41" s="126"/>
      <c r="B41" s="92" t="s">
        <v>57</v>
      </c>
      <c r="C41" s="63"/>
      <c r="D41" s="39"/>
    </row>
    <row r="42" spans="1:5" x14ac:dyDescent="0.35">
      <c r="A42" s="126" t="s">
        <v>62</v>
      </c>
      <c r="B42" s="92">
        <v>1</v>
      </c>
      <c r="C42" s="63">
        <v>0.02</v>
      </c>
      <c r="D42" s="39">
        <f>B42*C42</f>
        <v>0.02</v>
      </c>
    </row>
    <row r="43" spans="1:5" ht="77.5" x14ac:dyDescent="0.35">
      <c r="A43" s="126"/>
      <c r="B43" s="141" t="s">
        <v>63</v>
      </c>
      <c r="C43" s="63"/>
      <c r="D43" s="39"/>
    </row>
    <row r="44" spans="1:5" x14ac:dyDescent="0.35">
      <c r="A44" s="126" t="s">
        <v>64</v>
      </c>
      <c r="B44" s="92">
        <v>2</v>
      </c>
      <c r="C44" s="63">
        <v>0.03</v>
      </c>
      <c r="D44" s="39">
        <f>B44*C44</f>
        <v>0.06</v>
      </c>
    </row>
    <row r="45" spans="1:5" ht="170.5" x14ac:dyDescent="0.35">
      <c r="A45" s="126"/>
      <c r="B45" s="141" t="s">
        <v>65</v>
      </c>
      <c r="C45" s="63"/>
      <c r="D45" s="39"/>
    </row>
    <row r="46" spans="1:5" x14ac:dyDescent="0.35">
      <c r="A46" s="126" t="s">
        <v>66</v>
      </c>
      <c r="B46" s="92">
        <v>2</v>
      </c>
      <c r="C46" s="63">
        <v>0.03</v>
      </c>
      <c r="D46" s="39">
        <f>B46*C46</f>
        <v>0.06</v>
      </c>
      <c r="E46" s="119"/>
    </row>
    <row r="47" spans="1:5" ht="62" x14ac:dyDescent="0.35">
      <c r="A47" s="126"/>
      <c r="B47" s="141" t="s">
        <v>67</v>
      </c>
      <c r="C47" s="63"/>
      <c r="D47" s="39"/>
    </row>
    <row r="48" spans="1:5" x14ac:dyDescent="0.35">
      <c r="A48" s="126" t="s">
        <v>68</v>
      </c>
      <c r="B48" s="92">
        <v>1</v>
      </c>
      <c r="C48" s="63">
        <v>0.02</v>
      </c>
      <c r="D48" s="39">
        <f>B48*C48</f>
        <v>0.02</v>
      </c>
    </row>
    <row r="49" spans="1:5" ht="62" x14ac:dyDescent="0.35">
      <c r="A49" s="126"/>
      <c r="B49" s="141" t="s">
        <v>69</v>
      </c>
      <c r="C49" s="63"/>
      <c r="D49" s="39"/>
    </row>
    <row r="50" spans="1:5" x14ac:dyDescent="0.35">
      <c r="A50" s="126" t="s">
        <v>70</v>
      </c>
      <c r="B50" s="92">
        <v>1.5</v>
      </c>
      <c r="C50" s="63">
        <v>0.02</v>
      </c>
      <c r="D50" s="39">
        <f>B50*C50</f>
        <v>0.03</v>
      </c>
    </row>
    <row r="51" spans="1:5" ht="62" x14ac:dyDescent="0.35">
      <c r="A51" s="126"/>
      <c r="B51" s="144" t="s">
        <v>71</v>
      </c>
      <c r="C51" s="63"/>
      <c r="D51" s="39"/>
    </row>
    <row r="52" spans="1:5" x14ac:dyDescent="0.35">
      <c r="A52" s="126" t="s">
        <v>72</v>
      </c>
      <c r="B52" s="92">
        <v>0</v>
      </c>
      <c r="C52" s="63">
        <v>0.02</v>
      </c>
      <c r="D52" s="39">
        <f>B52*C52</f>
        <v>0</v>
      </c>
    </row>
    <row r="53" spans="1:5" x14ac:dyDescent="0.35">
      <c r="A53" s="126"/>
      <c r="B53" s="92" t="s">
        <v>73</v>
      </c>
      <c r="C53" s="63"/>
      <c r="D53" s="39"/>
    </row>
    <row r="54" spans="1:5" x14ac:dyDescent="0.35">
      <c r="A54" s="126" t="s">
        <v>74</v>
      </c>
      <c r="B54" s="92">
        <v>0</v>
      </c>
      <c r="C54" s="63">
        <v>0.02</v>
      </c>
      <c r="D54" s="39">
        <f>B54*C54</f>
        <v>0</v>
      </c>
    </row>
    <row r="55" spans="1:5" x14ac:dyDescent="0.35">
      <c r="A55" s="126"/>
      <c r="B55" s="92" t="s">
        <v>57</v>
      </c>
      <c r="C55" s="63"/>
      <c r="D55" s="39"/>
    </row>
    <row r="56" spans="1:5" x14ac:dyDescent="0.35">
      <c r="A56" s="126" t="s">
        <v>75</v>
      </c>
      <c r="B56" s="92">
        <v>3</v>
      </c>
      <c r="C56" s="63">
        <v>0.03</v>
      </c>
      <c r="D56" s="39">
        <f>B56*C56</f>
        <v>0.09</v>
      </c>
    </row>
    <row r="57" spans="1:5" ht="93" x14ac:dyDescent="0.35">
      <c r="A57" s="129"/>
      <c r="B57" s="141" t="s">
        <v>76</v>
      </c>
      <c r="C57" s="63"/>
      <c r="D57" s="39"/>
    </row>
    <row r="58" spans="1:5" x14ac:dyDescent="0.35">
      <c r="A58"/>
      <c r="B58" s="137" t="s">
        <v>77</v>
      </c>
      <c r="C58" s="63">
        <f>SUM(C2:C56)</f>
        <v>1.0000000000000004</v>
      </c>
      <c r="D58" s="83">
        <f>SUM(D2:D56)</f>
        <v>1.7000000000000006</v>
      </c>
      <c r="E58" s="53" t="s">
        <v>78</v>
      </c>
    </row>
    <row r="59" spans="1:5" x14ac:dyDescent="0.35">
      <c r="A59" s="164"/>
      <c r="B59" s="164"/>
      <c r="C59" s="111"/>
      <c r="D59" s="106"/>
    </row>
    <row r="60" spans="1:5" x14ac:dyDescent="0.35">
      <c r="A60" s="164"/>
      <c r="B60" s="164"/>
      <c r="C60" s="111"/>
      <c r="D60" s="106"/>
    </row>
    <row r="61" spans="1:5" ht="233.5" customHeight="1" x14ac:dyDescent="0.35">
      <c r="A61" s="111" t="s">
        <v>79</v>
      </c>
      <c r="C61" s="149"/>
      <c r="D61" s="106"/>
    </row>
    <row r="62" spans="1:5" x14ac:dyDescent="0.35">
      <c r="A62" s="164"/>
      <c r="B62" s="164"/>
      <c r="C62" s="111"/>
      <c r="D62" s="106"/>
    </row>
    <row r="63" spans="1:5" x14ac:dyDescent="0.35">
      <c r="A63" s="164"/>
      <c r="B63" s="164"/>
      <c r="C63" s="111"/>
      <c r="D63" s="106"/>
    </row>
    <row r="64" spans="1:5" x14ac:dyDescent="0.35">
      <c r="A64" s="111"/>
      <c r="B64" s="164"/>
      <c r="C64" s="164"/>
      <c r="D64" s="106"/>
    </row>
    <row r="65" spans="1:3" x14ac:dyDescent="0.35">
      <c r="A65" s="112"/>
      <c r="C65" s="112"/>
    </row>
    <row r="66" spans="1:3" x14ac:dyDescent="0.35">
      <c r="A66" s="112"/>
      <c r="C66" s="112"/>
    </row>
    <row r="67" spans="1:3" x14ac:dyDescent="0.35">
      <c r="A67" s="112"/>
      <c r="C67" s="112"/>
    </row>
  </sheetData>
  <sheetProtection formatRows="0"/>
  <mergeCells count="6">
    <mergeCell ref="F2:H2"/>
    <mergeCell ref="B64:C64"/>
    <mergeCell ref="A59:B59"/>
    <mergeCell ref="A60:B60"/>
    <mergeCell ref="A62:B62"/>
    <mergeCell ref="A63:B6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CD614-DA37-BE45-8396-EA5DF8BDFA25}">
  <dimension ref="A1:I82"/>
  <sheetViews>
    <sheetView zoomScale="85" zoomScaleNormal="85" workbookViewId="0">
      <pane xSplit="1" ySplit="1" topLeftCell="B55" activePane="bottomRight" state="frozen"/>
      <selection pane="topRight" activeCell="B1" sqref="B1"/>
      <selection pane="bottomLeft" activeCell="A2" sqref="A2"/>
      <selection pane="bottomRight" activeCell="B2" sqref="B2:B57"/>
    </sheetView>
  </sheetViews>
  <sheetFormatPr defaultColWidth="10.75" defaultRowHeight="15.5" x14ac:dyDescent="0.35"/>
  <cols>
    <col min="1" max="1" width="49.58203125" style="128" bestFit="1" customWidth="1"/>
    <col min="2" max="2" width="64.58203125" style="100" customWidth="1"/>
    <col min="3" max="4" width="16.58203125" style="101" customWidth="1"/>
    <col min="5" max="5" width="15.25" style="1" customWidth="1"/>
    <col min="6" max="7" width="10.75" style="1" customWidth="1"/>
    <col min="8" max="8" width="51.83203125" style="1" customWidth="1"/>
    <col min="9" max="9" width="77.75" style="1" bestFit="1" customWidth="1"/>
    <col min="10" max="16384" width="10.75" style="1"/>
  </cols>
  <sheetData>
    <row r="1" spans="1:9" x14ac:dyDescent="0.35">
      <c r="A1" s="125" t="s">
        <v>21</v>
      </c>
      <c r="B1" s="33" t="s">
        <v>80</v>
      </c>
      <c r="C1" s="40" t="s">
        <v>23</v>
      </c>
      <c r="D1" s="40" t="s">
        <v>24</v>
      </c>
    </row>
    <row r="2" spans="1:9" x14ac:dyDescent="0.35">
      <c r="A2" s="126" t="s">
        <v>25</v>
      </c>
      <c r="B2" s="95">
        <v>5</v>
      </c>
      <c r="C2" s="63">
        <v>0.05</v>
      </c>
      <c r="D2" s="39">
        <f>B2*C2</f>
        <v>0.25</v>
      </c>
      <c r="H2" s="121"/>
      <c r="I2" s="122"/>
    </row>
    <row r="3" spans="1:9" ht="46.5" x14ac:dyDescent="0.35">
      <c r="A3" s="126"/>
      <c r="B3" s="144" t="s">
        <v>81</v>
      </c>
      <c r="C3" s="63"/>
      <c r="D3" s="39"/>
      <c r="H3" s="121"/>
      <c r="I3" s="123"/>
    </row>
    <row r="4" spans="1:9" x14ac:dyDescent="0.35">
      <c r="A4" s="126" t="s">
        <v>27</v>
      </c>
      <c r="B4" s="138">
        <v>4</v>
      </c>
      <c r="C4" s="63">
        <v>0.05</v>
      </c>
      <c r="D4" s="39">
        <f>B4*C4</f>
        <v>0.2</v>
      </c>
      <c r="E4" s="120"/>
      <c r="H4" s="121"/>
      <c r="I4" s="122"/>
    </row>
    <row r="5" spans="1:9" ht="62" x14ac:dyDescent="0.35">
      <c r="A5" s="126"/>
      <c r="B5" s="144" t="s">
        <v>82</v>
      </c>
      <c r="C5" s="63"/>
      <c r="D5" s="39"/>
      <c r="H5" s="121"/>
      <c r="I5" s="123"/>
    </row>
    <row r="6" spans="1:9" x14ac:dyDescent="0.35">
      <c r="A6" s="126" t="s">
        <v>29</v>
      </c>
      <c r="B6" s="138">
        <v>0</v>
      </c>
      <c r="C6" s="63">
        <v>0.05</v>
      </c>
      <c r="D6" s="39">
        <f>B6*C6</f>
        <v>0</v>
      </c>
      <c r="E6" s="120"/>
      <c r="H6" s="121"/>
      <c r="I6" s="122"/>
    </row>
    <row r="7" spans="1:9" x14ac:dyDescent="0.35">
      <c r="A7" s="126"/>
      <c r="B7" s="138" t="s">
        <v>83</v>
      </c>
      <c r="C7" s="63"/>
      <c r="D7" s="39"/>
      <c r="H7" s="121"/>
      <c r="I7" s="124"/>
    </row>
    <row r="8" spans="1:9" x14ac:dyDescent="0.35">
      <c r="A8" s="126" t="s">
        <v>31</v>
      </c>
      <c r="B8" s="138">
        <v>7</v>
      </c>
      <c r="C8" s="63">
        <v>0.05</v>
      </c>
      <c r="D8" s="39">
        <f>B8*C8</f>
        <v>0.35000000000000003</v>
      </c>
      <c r="E8" s="120"/>
      <c r="H8" s="121"/>
      <c r="I8" s="122"/>
    </row>
    <row r="9" spans="1:9" ht="234.65" customHeight="1" x14ac:dyDescent="0.35">
      <c r="A9" s="126"/>
      <c r="B9" s="144" t="s">
        <v>84</v>
      </c>
      <c r="C9" s="63"/>
      <c r="D9" s="39"/>
      <c r="H9" s="121"/>
      <c r="I9" s="122"/>
    </row>
    <row r="10" spans="1:9" x14ac:dyDescent="0.35">
      <c r="A10" s="126" t="s">
        <v>33</v>
      </c>
      <c r="B10" s="138">
        <v>7</v>
      </c>
      <c r="C10" s="63">
        <v>0.05</v>
      </c>
      <c r="D10" s="39">
        <f>B10*C10</f>
        <v>0.35000000000000003</v>
      </c>
      <c r="E10" s="120"/>
      <c r="H10" s="121"/>
      <c r="I10" s="122"/>
    </row>
    <row r="11" spans="1:9" ht="55" customHeight="1" x14ac:dyDescent="0.35">
      <c r="A11" s="126"/>
      <c r="B11" s="145" t="s">
        <v>85</v>
      </c>
      <c r="C11" s="63"/>
      <c r="D11" s="39"/>
      <c r="H11" s="121"/>
      <c r="I11" s="123"/>
    </row>
    <row r="12" spans="1:9" x14ac:dyDescent="0.35">
      <c r="A12" s="126" t="s">
        <v>35</v>
      </c>
      <c r="B12" s="138">
        <v>7</v>
      </c>
      <c r="C12" s="63">
        <v>0.05</v>
      </c>
      <c r="D12" s="39">
        <f>B12*C12</f>
        <v>0.35000000000000003</v>
      </c>
      <c r="E12" s="120"/>
      <c r="H12" s="121"/>
      <c r="I12" s="122"/>
    </row>
    <row r="13" spans="1:9" ht="176.15" customHeight="1" x14ac:dyDescent="0.35">
      <c r="A13" s="126"/>
      <c r="B13" s="145" t="s">
        <v>86</v>
      </c>
      <c r="C13" s="63"/>
      <c r="D13" s="39"/>
      <c r="H13" s="121"/>
      <c r="I13" s="123"/>
    </row>
    <row r="14" spans="1:9" x14ac:dyDescent="0.35">
      <c r="A14" s="126" t="s">
        <v>37</v>
      </c>
      <c r="B14" s="138">
        <v>0</v>
      </c>
      <c r="C14" s="63">
        <v>0.05</v>
      </c>
      <c r="D14" s="39">
        <f>B14*C14</f>
        <v>0</v>
      </c>
      <c r="E14" s="120"/>
      <c r="H14" s="121"/>
      <c r="I14" s="122"/>
    </row>
    <row r="15" spans="1:9" x14ac:dyDescent="0.35">
      <c r="A15" s="126"/>
      <c r="B15" s="138"/>
      <c r="C15" s="63"/>
      <c r="D15" s="39"/>
      <c r="H15" s="121"/>
      <c r="I15" s="123"/>
    </row>
    <row r="16" spans="1:9" x14ac:dyDescent="0.35">
      <c r="A16" s="126" t="s">
        <v>39</v>
      </c>
      <c r="B16" s="138">
        <v>7</v>
      </c>
      <c r="C16" s="63">
        <v>0.03</v>
      </c>
      <c r="D16" s="39">
        <f>B16*C16</f>
        <v>0.21</v>
      </c>
      <c r="E16" s="120"/>
      <c r="H16" s="121"/>
      <c r="I16" s="122"/>
    </row>
    <row r="17" spans="1:9" ht="62" x14ac:dyDescent="0.35">
      <c r="A17" s="126"/>
      <c r="B17" s="144" t="s">
        <v>87</v>
      </c>
      <c r="C17" s="63"/>
      <c r="D17" s="39"/>
      <c r="H17" s="121"/>
      <c r="I17" s="123"/>
    </row>
    <row r="18" spans="1:9" x14ac:dyDescent="0.35">
      <c r="A18" s="126" t="s">
        <v>41</v>
      </c>
      <c r="B18" s="138">
        <v>7</v>
      </c>
      <c r="C18" s="63">
        <v>0.02</v>
      </c>
      <c r="D18" s="39">
        <f>B18*C18</f>
        <v>0.14000000000000001</v>
      </c>
      <c r="E18" s="120"/>
      <c r="H18" s="121"/>
      <c r="I18" s="122"/>
    </row>
    <row r="19" spans="1:9" ht="191.15" customHeight="1" x14ac:dyDescent="0.35">
      <c r="A19" s="126"/>
      <c r="B19" s="144" t="s">
        <v>88</v>
      </c>
      <c r="C19" s="63"/>
      <c r="D19" s="39"/>
      <c r="H19" s="121"/>
      <c r="I19" s="123"/>
    </row>
    <row r="20" spans="1:9" x14ac:dyDescent="0.35">
      <c r="A20" s="126" t="s">
        <v>43</v>
      </c>
      <c r="B20" s="138">
        <v>0</v>
      </c>
      <c r="C20" s="63">
        <v>0.03</v>
      </c>
      <c r="D20" s="39">
        <f>B20*C20</f>
        <v>0</v>
      </c>
      <c r="E20" s="120"/>
      <c r="H20" s="121"/>
      <c r="I20" s="122"/>
    </row>
    <row r="21" spans="1:9" x14ac:dyDescent="0.35">
      <c r="A21" s="126"/>
      <c r="B21" s="144"/>
      <c r="C21" s="63"/>
      <c r="D21" s="39"/>
      <c r="H21" s="121"/>
      <c r="I21" s="123"/>
    </row>
    <row r="22" spans="1:9" x14ac:dyDescent="0.35">
      <c r="A22" s="126" t="s">
        <v>45</v>
      </c>
      <c r="B22" s="138">
        <v>7</v>
      </c>
      <c r="C22" s="63">
        <v>0.03</v>
      </c>
      <c r="D22" s="39">
        <f>B22*C22</f>
        <v>0.21</v>
      </c>
      <c r="H22" s="121"/>
      <c r="I22" s="122"/>
    </row>
    <row r="23" spans="1:9" ht="277" customHeight="1" x14ac:dyDescent="0.35">
      <c r="A23" s="126"/>
      <c r="B23" s="144" t="s">
        <v>46</v>
      </c>
      <c r="C23" s="63"/>
      <c r="D23" s="39"/>
      <c r="H23" s="121"/>
      <c r="I23" s="122"/>
    </row>
    <row r="24" spans="1:9" ht="31" x14ac:dyDescent="0.35">
      <c r="A24" s="127" t="s">
        <v>47</v>
      </c>
      <c r="B24" s="138">
        <v>7</v>
      </c>
      <c r="C24" s="63">
        <v>0.03</v>
      </c>
      <c r="D24" s="39">
        <f>B24*C24</f>
        <v>0.21</v>
      </c>
      <c r="H24" s="121"/>
      <c r="I24" s="122"/>
    </row>
    <row r="25" spans="1:9" ht="186" x14ac:dyDescent="0.35">
      <c r="A25" s="126"/>
      <c r="B25" s="144" t="s">
        <v>48</v>
      </c>
      <c r="C25" s="63"/>
      <c r="D25" s="39"/>
      <c r="H25" s="121"/>
      <c r="I25" s="122"/>
    </row>
    <row r="26" spans="1:9" x14ac:dyDescent="0.35">
      <c r="A26" s="126" t="s">
        <v>49</v>
      </c>
      <c r="B26" s="95">
        <v>7</v>
      </c>
      <c r="C26" s="63">
        <v>0.04</v>
      </c>
      <c r="D26" s="39">
        <f>B26*C26</f>
        <v>0.28000000000000003</v>
      </c>
      <c r="H26" s="121"/>
      <c r="I26" s="122"/>
    </row>
    <row r="27" spans="1:9" ht="62" x14ac:dyDescent="0.35">
      <c r="A27" s="126"/>
      <c r="B27" s="146" t="s">
        <v>89</v>
      </c>
      <c r="C27" s="63"/>
      <c r="D27" s="39"/>
      <c r="H27" s="121"/>
      <c r="I27" s="122"/>
    </row>
    <row r="28" spans="1:9" x14ac:dyDescent="0.35">
      <c r="A28" s="126" t="s">
        <v>51</v>
      </c>
      <c r="B28" s="95">
        <v>7</v>
      </c>
      <c r="C28" s="63">
        <v>0.03</v>
      </c>
      <c r="D28" s="39">
        <f>B28*C28</f>
        <v>0.21</v>
      </c>
      <c r="H28" s="121"/>
      <c r="I28" s="122"/>
    </row>
    <row r="29" spans="1:9" ht="62" x14ac:dyDescent="0.35">
      <c r="A29" s="126"/>
      <c r="B29" s="146" t="s">
        <v>90</v>
      </c>
      <c r="C29" s="63"/>
      <c r="D29" s="39"/>
      <c r="H29" s="121"/>
      <c r="I29" s="122"/>
    </row>
    <row r="30" spans="1:9" x14ac:dyDescent="0.35">
      <c r="A30" s="126" t="s">
        <v>53</v>
      </c>
      <c r="B30" s="138">
        <v>7</v>
      </c>
      <c r="C30" s="63">
        <v>0.04</v>
      </c>
      <c r="D30" s="39">
        <f>B30*C30</f>
        <v>0.28000000000000003</v>
      </c>
      <c r="H30" s="121"/>
      <c r="I30" s="122"/>
    </row>
    <row r="31" spans="1:9" ht="88" customHeight="1" x14ac:dyDescent="0.35">
      <c r="A31" s="126"/>
      <c r="B31" s="145" t="s">
        <v>91</v>
      </c>
      <c r="C31" s="63"/>
      <c r="D31" s="39"/>
      <c r="H31" s="121"/>
      <c r="I31" s="122"/>
    </row>
    <row r="32" spans="1:9" x14ac:dyDescent="0.35">
      <c r="A32" s="126" t="s">
        <v>55</v>
      </c>
      <c r="B32" s="138">
        <v>7</v>
      </c>
      <c r="C32" s="63">
        <v>0.04</v>
      </c>
      <c r="D32" s="39">
        <f>B32*C32</f>
        <v>0.28000000000000003</v>
      </c>
      <c r="H32" s="121"/>
      <c r="I32" s="122"/>
    </row>
    <row r="33" spans="1:9" ht="77.5" customHeight="1" x14ac:dyDescent="0.35">
      <c r="A33" s="126"/>
      <c r="B33" s="145" t="s">
        <v>92</v>
      </c>
      <c r="C33" s="63"/>
      <c r="D33" s="39"/>
      <c r="H33" s="121"/>
      <c r="I33" s="122"/>
    </row>
    <row r="34" spans="1:9" x14ac:dyDescent="0.35">
      <c r="A34" s="126" t="s">
        <v>56</v>
      </c>
      <c r="B34" s="138">
        <v>0</v>
      </c>
      <c r="C34" s="63">
        <v>0.03</v>
      </c>
      <c r="D34" s="39">
        <f>B34*C34</f>
        <v>0</v>
      </c>
      <c r="H34" s="121"/>
      <c r="I34" s="122"/>
    </row>
    <row r="35" spans="1:9" x14ac:dyDescent="0.35">
      <c r="A35" s="126"/>
      <c r="B35" s="138" t="s">
        <v>93</v>
      </c>
      <c r="C35" s="63"/>
      <c r="D35" s="39"/>
      <c r="H35" s="121"/>
      <c r="I35" s="122"/>
    </row>
    <row r="36" spans="1:9" x14ac:dyDescent="0.35">
      <c r="A36" s="126" t="s">
        <v>58</v>
      </c>
      <c r="B36" s="138">
        <v>0</v>
      </c>
      <c r="C36" s="63">
        <v>0.05</v>
      </c>
      <c r="D36" s="39">
        <f>B36*C36</f>
        <v>0</v>
      </c>
      <c r="H36" s="121"/>
      <c r="I36" s="122"/>
    </row>
    <row r="37" spans="1:9" x14ac:dyDescent="0.35">
      <c r="A37" s="126"/>
      <c r="B37" s="138" t="s">
        <v>93</v>
      </c>
      <c r="C37" s="63"/>
      <c r="D37" s="39"/>
      <c r="H37" s="121"/>
      <c r="I37" s="123"/>
    </row>
    <row r="38" spans="1:9" x14ac:dyDescent="0.35">
      <c r="A38" s="126" t="s">
        <v>59</v>
      </c>
      <c r="B38" s="95">
        <v>7</v>
      </c>
      <c r="C38" s="63">
        <v>0.05</v>
      </c>
      <c r="D38" s="39">
        <f>B38*C38</f>
        <v>0.35000000000000003</v>
      </c>
      <c r="H38" s="121"/>
      <c r="I38" s="122"/>
    </row>
    <row r="39" spans="1:9" ht="170.5" x14ac:dyDescent="0.35">
      <c r="A39" s="126"/>
      <c r="B39" s="144" t="s">
        <v>94</v>
      </c>
      <c r="C39" s="63"/>
      <c r="D39" s="39"/>
      <c r="H39" s="121"/>
      <c r="I39" s="123"/>
    </row>
    <row r="40" spans="1:9" s="59" customFormat="1" x14ac:dyDescent="0.35">
      <c r="A40" s="127" t="s">
        <v>61</v>
      </c>
      <c r="B40" s="95">
        <v>7</v>
      </c>
      <c r="C40" s="63">
        <v>0.04</v>
      </c>
      <c r="D40" s="64">
        <f>B40*C40</f>
        <v>0.28000000000000003</v>
      </c>
      <c r="H40" s="121"/>
      <c r="I40" s="122"/>
    </row>
    <row r="41" spans="1:9" ht="125.15" customHeight="1" x14ac:dyDescent="0.35">
      <c r="A41" s="126"/>
      <c r="B41" s="144" t="s">
        <v>95</v>
      </c>
      <c r="C41" s="63"/>
      <c r="D41" s="39"/>
      <c r="H41" s="121"/>
      <c r="I41" s="122"/>
    </row>
    <row r="42" spans="1:9" x14ac:dyDescent="0.35">
      <c r="A42" s="126" t="s">
        <v>62</v>
      </c>
      <c r="B42" s="95">
        <v>7</v>
      </c>
      <c r="C42" s="63">
        <v>0.02</v>
      </c>
      <c r="D42" s="39">
        <f>B42*C42</f>
        <v>0.14000000000000001</v>
      </c>
      <c r="H42" s="121"/>
      <c r="I42" s="122"/>
    </row>
    <row r="43" spans="1:9" ht="248" x14ac:dyDescent="0.35">
      <c r="A43" s="126"/>
      <c r="B43" s="144" t="s">
        <v>96</v>
      </c>
      <c r="C43" s="63"/>
      <c r="D43" s="39"/>
      <c r="H43" s="121"/>
      <c r="I43" s="123"/>
    </row>
    <row r="44" spans="1:9" x14ac:dyDescent="0.35">
      <c r="A44" s="126" t="s">
        <v>64</v>
      </c>
      <c r="B44" s="95">
        <v>2</v>
      </c>
      <c r="C44" s="63">
        <v>0.03</v>
      </c>
      <c r="D44" s="39">
        <f>B44*C44</f>
        <v>0.06</v>
      </c>
      <c r="H44" s="121"/>
      <c r="I44" s="122"/>
    </row>
    <row r="45" spans="1:9" ht="46.5" x14ac:dyDescent="0.35">
      <c r="A45" s="126"/>
      <c r="B45" s="146" t="s">
        <v>97</v>
      </c>
      <c r="C45" s="63"/>
      <c r="D45" s="39"/>
      <c r="H45" s="121"/>
      <c r="I45" s="123"/>
    </row>
    <row r="46" spans="1:9" x14ac:dyDescent="0.35">
      <c r="A46" s="126" t="s">
        <v>66</v>
      </c>
      <c r="B46" s="95">
        <v>2</v>
      </c>
      <c r="C46" s="63">
        <v>0.03</v>
      </c>
      <c r="D46" s="39">
        <f>B46*C46</f>
        <v>0.06</v>
      </c>
      <c r="H46" s="121"/>
      <c r="I46" s="122"/>
    </row>
    <row r="47" spans="1:9" ht="46.5" x14ac:dyDescent="0.35">
      <c r="A47" s="126"/>
      <c r="B47" s="146" t="s">
        <v>97</v>
      </c>
      <c r="C47" s="63"/>
      <c r="D47" s="39"/>
      <c r="H47" s="121"/>
      <c r="I47" s="122"/>
    </row>
    <row r="48" spans="1:9" x14ac:dyDescent="0.35">
      <c r="A48" s="126" t="s">
        <v>68</v>
      </c>
      <c r="B48" s="95">
        <v>2</v>
      </c>
      <c r="C48" s="63">
        <v>0.02</v>
      </c>
      <c r="D48" s="39">
        <f>B48*C48</f>
        <v>0.04</v>
      </c>
      <c r="H48" s="121"/>
      <c r="I48" s="122"/>
    </row>
    <row r="49" spans="1:9" ht="46.5" x14ac:dyDescent="0.35">
      <c r="A49" s="126"/>
      <c r="B49" s="146" t="s">
        <v>97</v>
      </c>
      <c r="C49" s="63"/>
      <c r="D49" s="39"/>
      <c r="H49" s="121"/>
      <c r="I49" s="122"/>
    </row>
    <row r="50" spans="1:9" x14ac:dyDescent="0.35">
      <c r="A50" s="126" t="s">
        <v>70</v>
      </c>
      <c r="B50" s="138">
        <v>6</v>
      </c>
      <c r="C50" s="63">
        <v>0.02</v>
      </c>
      <c r="D50" s="39">
        <f>B50*C50</f>
        <v>0.12</v>
      </c>
      <c r="H50" s="121"/>
      <c r="I50" s="122"/>
    </row>
    <row r="51" spans="1:9" ht="62" x14ac:dyDescent="0.35">
      <c r="A51" s="126"/>
      <c r="B51" s="144" t="s">
        <v>71</v>
      </c>
      <c r="C51" s="63"/>
      <c r="D51" s="39"/>
      <c r="H51" s="121"/>
      <c r="I51" s="122"/>
    </row>
    <row r="52" spans="1:9" x14ac:dyDescent="0.35">
      <c r="A52" s="126" t="s">
        <v>72</v>
      </c>
      <c r="B52" s="95">
        <v>7</v>
      </c>
      <c r="C52" s="63">
        <v>0.02</v>
      </c>
      <c r="D52" s="39">
        <f>B52*C52</f>
        <v>0.14000000000000001</v>
      </c>
      <c r="H52" s="121"/>
      <c r="I52" s="122"/>
    </row>
    <row r="53" spans="1:9" ht="108.5" x14ac:dyDescent="0.35">
      <c r="A53" s="126"/>
      <c r="B53" s="146" t="s">
        <v>98</v>
      </c>
      <c r="C53" s="63"/>
      <c r="D53" s="39"/>
      <c r="H53" s="121"/>
      <c r="I53" s="122"/>
    </row>
    <row r="54" spans="1:9" x14ac:dyDescent="0.35">
      <c r="A54" s="126" t="s">
        <v>74</v>
      </c>
      <c r="B54" s="138">
        <v>0</v>
      </c>
      <c r="C54" s="63">
        <v>0.02</v>
      </c>
      <c r="D54" s="39">
        <f>B54*C54</f>
        <v>0</v>
      </c>
      <c r="H54" s="121"/>
      <c r="I54" s="122"/>
    </row>
    <row r="55" spans="1:9" x14ac:dyDescent="0.35">
      <c r="A55" s="126"/>
      <c r="B55" s="138" t="s">
        <v>93</v>
      </c>
      <c r="C55" s="63"/>
      <c r="D55" s="39"/>
      <c r="H55" s="121"/>
      <c r="I55" s="122"/>
    </row>
    <row r="56" spans="1:9" x14ac:dyDescent="0.35">
      <c r="A56" s="126" t="s">
        <v>75</v>
      </c>
      <c r="B56" s="138">
        <v>7</v>
      </c>
      <c r="C56" s="63">
        <v>0.03</v>
      </c>
      <c r="D56" s="39">
        <f>B56*C56</f>
        <v>0.21</v>
      </c>
      <c r="H56" s="121"/>
      <c r="I56" s="122"/>
    </row>
    <row r="57" spans="1:9" ht="46.5" x14ac:dyDescent="0.35">
      <c r="A57" s="129"/>
      <c r="B57" s="144" t="s">
        <v>99</v>
      </c>
      <c r="C57" s="63"/>
      <c r="D57" s="39"/>
      <c r="I57" s="10"/>
    </row>
    <row r="58" spans="1:9" x14ac:dyDescent="0.35">
      <c r="A58" s="53"/>
      <c r="B58" s="8" t="s">
        <v>77</v>
      </c>
      <c r="C58" s="63">
        <f>SUM(C2:C56)</f>
        <v>1.0000000000000004</v>
      </c>
      <c r="D58" s="83">
        <f>SUM(D2:D56)</f>
        <v>4.7199999999999989</v>
      </c>
      <c r="E58" s="53" t="s">
        <v>100</v>
      </c>
    </row>
    <row r="59" spans="1:9" x14ac:dyDescent="0.35">
      <c r="A59" s="164"/>
      <c r="B59" s="164"/>
      <c r="C59" s="105"/>
      <c r="D59" s="105"/>
    </row>
    <row r="60" spans="1:9" x14ac:dyDescent="0.35">
      <c r="A60" s="164"/>
      <c r="B60" s="164"/>
      <c r="C60" s="105"/>
      <c r="D60" s="105"/>
    </row>
    <row r="61" spans="1:9" x14ac:dyDescent="0.35">
      <c r="A61" s="164"/>
      <c r="B61" s="164"/>
      <c r="C61" s="105"/>
      <c r="D61" s="105"/>
    </row>
    <row r="62" spans="1:9" x14ac:dyDescent="0.35">
      <c r="A62" s="164"/>
      <c r="B62" s="164"/>
      <c r="C62" s="105"/>
      <c r="D62" s="105"/>
    </row>
    <row r="63" spans="1:9" x14ac:dyDescent="0.35">
      <c r="A63" s="164"/>
      <c r="B63" s="164"/>
      <c r="C63" s="105"/>
      <c r="D63" s="105"/>
    </row>
    <row r="64" spans="1:9" x14ac:dyDescent="0.35">
      <c r="A64" s="118"/>
    </row>
    <row r="65" spans="1:1" x14ac:dyDescent="0.35">
      <c r="A65" s="118"/>
    </row>
    <row r="82" spans="1:1" x14ac:dyDescent="0.35">
      <c r="A82" s="150"/>
    </row>
  </sheetData>
  <sheetProtection formatRows="0"/>
  <mergeCells count="5">
    <mergeCell ref="A59:B59"/>
    <mergeCell ref="A60:B60"/>
    <mergeCell ref="A61:B61"/>
    <mergeCell ref="A62:B62"/>
    <mergeCell ref="A63:B6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99EF4-12C7-4365-A997-D2AA0760E565}">
  <dimension ref="A1:K139"/>
  <sheetViews>
    <sheetView zoomScale="70" zoomScaleNormal="70" workbookViewId="0">
      <pane xSplit="1" ySplit="1" topLeftCell="F2" activePane="bottomRight" state="frozen"/>
      <selection pane="topRight" activeCell="B1" sqref="B1"/>
      <selection pane="bottomLeft" activeCell="A2" sqref="A2"/>
      <selection pane="bottomRight" activeCell="J90" sqref="J2:J90"/>
    </sheetView>
  </sheetViews>
  <sheetFormatPr defaultColWidth="10.75" defaultRowHeight="15.5" x14ac:dyDescent="0.35"/>
  <cols>
    <col min="1" max="1" width="80.58203125" style="100" customWidth="1"/>
    <col min="2" max="2" width="64.58203125" style="100" customWidth="1"/>
    <col min="3" max="3" width="8.58203125" style="100" customWidth="1"/>
    <col min="4" max="4" width="64.58203125" style="100" customWidth="1"/>
    <col min="5" max="5" width="8.58203125" style="100" customWidth="1"/>
    <col min="6" max="6" width="64.58203125" style="100" customWidth="1"/>
    <col min="7" max="7" width="8.58203125" style="100" customWidth="1"/>
    <col min="8" max="8" width="35.08203125" style="100" customWidth="1"/>
    <col min="9" max="9" width="8.58203125" style="100" customWidth="1"/>
    <col min="10" max="10" width="16.58203125" style="100" customWidth="1"/>
    <col min="11" max="11" width="15.25" style="8" customWidth="1"/>
    <col min="12" max="12" width="15.5" style="8" customWidth="1"/>
    <col min="13" max="16384" width="10.75" style="8"/>
  </cols>
  <sheetData>
    <row r="1" spans="1:11" ht="77.5" x14ac:dyDescent="0.35">
      <c r="A1" s="7" t="s">
        <v>101</v>
      </c>
      <c r="B1" s="23" t="s">
        <v>102</v>
      </c>
      <c r="C1" s="33" t="s">
        <v>103</v>
      </c>
      <c r="D1" s="23" t="s">
        <v>104</v>
      </c>
      <c r="E1" s="33" t="s">
        <v>105</v>
      </c>
      <c r="F1" s="23" t="s">
        <v>106</v>
      </c>
      <c r="G1" s="33" t="s">
        <v>103</v>
      </c>
      <c r="H1" s="23" t="s">
        <v>107</v>
      </c>
      <c r="I1" s="33" t="s">
        <v>105</v>
      </c>
      <c r="J1" s="41" t="s">
        <v>24</v>
      </c>
      <c r="K1" s="10"/>
    </row>
    <row r="2" spans="1:11" x14ac:dyDescent="0.35">
      <c r="A2" s="25" t="s">
        <v>108</v>
      </c>
      <c r="B2" s="92">
        <v>15</v>
      </c>
      <c r="C2" s="116">
        <v>0.05</v>
      </c>
      <c r="D2" s="92"/>
      <c r="E2" s="116">
        <v>0.04</v>
      </c>
      <c r="F2" s="92"/>
      <c r="G2" s="116">
        <v>0.04</v>
      </c>
      <c r="H2" s="92"/>
      <c r="I2" s="65">
        <v>0.02</v>
      </c>
      <c r="J2" s="68">
        <f>B2*C2+D2*E2+F2*G2+H2*I2</f>
        <v>0.75</v>
      </c>
    </row>
    <row r="3" spans="1:11" s="15" customFormat="1" ht="77.5" x14ac:dyDescent="0.35">
      <c r="A3" s="28"/>
      <c r="B3" s="95" t="s">
        <v>109</v>
      </c>
      <c r="C3" s="116"/>
      <c r="D3" s="95"/>
      <c r="E3" s="116"/>
      <c r="F3" s="92"/>
      <c r="G3" s="116"/>
      <c r="H3" s="92"/>
      <c r="I3" s="66"/>
      <c r="J3" s="68"/>
    </row>
    <row r="4" spans="1:11" ht="31" x14ac:dyDescent="0.35">
      <c r="A4" s="25" t="s">
        <v>110</v>
      </c>
      <c r="B4" s="85"/>
      <c r="C4" s="116">
        <v>0.03</v>
      </c>
      <c r="D4" s="85"/>
      <c r="E4" s="116">
        <v>3.5000000000000003E-2</v>
      </c>
      <c r="F4" s="85"/>
      <c r="G4" s="116">
        <v>3.5000000000000003E-2</v>
      </c>
      <c r="H4" s="85"/>
      <c r="I4" s="65">
        <v>0.02</v>
      </c>
      <c r="J4" s="68">
        <f t="shared" ref="J4:J70" si="0">B4*C4+D4*E4+F4*G4+H4*I4</f>
        <v>0</v>
      </c>
    </row>
    <row r="5" spans="1:11" x14ac:dyDescent="0.35">
      <c r="A5" s="24"/>
      <c r="B5" s="85"/>
      <c r="C5" s="116"/>
      <c r="D5" s="85"/>
      <c r="E5" s="116"/>
      <c r="F5" s="85"/>
      <c r="G5" s="116"/>
      <c r="H5" s="85"/>
      <c r="I5" s="65"/>
      <c r="J5" s="68"/>
    </row>
    <row r="6" spans="1:11" x14ac:dyDescent="0.35">
      <c r="A6" s="25" t="s">
        <v>111</v>
      </c>
      <c r="B6" s="92"/>
      <c r="C6" s="116">
        <v>0.04</v>
      </c>
      <c r="D6" s="92"/>
      <c r="E6" s="116">
        <v>0.04</v>
      </c>
      <c r="F6" s="92"/>
      <c r="G6" s="116">
        <v>0.04</v>
      </c>
      <c r="H6" s="92"/>
      <c r="I6" s="65">
        <v>0.02</v>
      </c>
      <c r="J6" s="68">
        <f t="shared" si="0"/>
        <v>0</v>
      </c>
    </row>
    <row r="7" spans="1:11" x14ac:dyDescent="0.35">
      <c r="A7" s="24"/>
      <c r="B7" s="92"/>
      <c r="C7" s="116"/>
      <c r="D7" s="92"/>
      <c r="E7" s="116"/>
      <c r="F7" s="92"/>
      <c r="G7" s="116"/>
      <c r="H7" s="92"/>
      <c r="I7" s="65"/>
      <c r="J7" s="68"/>
    </row>
    <row r="8" spans="1:11" x14ac:dyDescent="0.35">
      <c r="A8" s="25" t="s">
        <v>112</v>
      </c>
      <c r="B8" s="85">
        <v>15</v>
      </c>
      <c r="C8" s="116">
        <v>0.04</v>
      </c>
      <c r="D8" s="85"/>
      <c r="E8" s="116">
        <v>0.03</v>
      </c>
      <c r="F8" s="85"/>
      <c r="G8" s="116">
        <v>0.03</v>
      </c>
      <c r="H8" s="85"/>
      <c r="I8" s="65">
        <v>1.4999999999999999E-2</v>
      </c>
      <c r="J8" s="68">
        <f t="shared" si="0"/>
        <v>0.6</v>
      </c>
    </row>
    <row r="9" spans="1:11" ht="46.5" x14ac:dyDescent="0.35">
      <c r="A9" s="25"/>
      <c r="B9" s="85" t="s">
        <v>113</v>
      </c>
      <c r="C9" s="116"/>
      <c r="D9" s="85"/>
      <c r="E9" s="116"/>
      <c r="F9" s="85"/>
      <c r="G9" s="116"/>
      <c r="H9" s="85"/>
      <c r="I9" s="65"/>
      <c r="J9" s="68"/>
    </row>
    <row r="10" spans="1:11" x14ac:dyDescent="0.35">
      <c r="A10" s="25" t="s">
        <v>114</v>
      </c>
      <c r="B10" s="92"/>
      <c r="C10" s="116">
        <v>0.04</v>
      </c>
      <c r="D10" s="92"/>
      <c r="E10" s="116">
        <v>0.04</v>
      </c>
      <c r="F10" s="92"/>
      <c r="G10" s="116">
        <v>0.04</v>
      </c>
      <c r="H10" s="92"/>
      <c r="I10" s="65">
        <v>0</v>
      </c>
      <c r="J10" s="68">
        <f t="shared" si="0"/>
        <v>0</v>
      </c>
    </row>
    <row r="11" spans="1:11" x14ac:dyDescent="0.35">
      <c r="A11" s="25"/>
      <c r="B11" s="92"/>
      <c r="C11" s="116"/>
      <c r="D11" s="92"/>
      <c r="E11" s="116"/>
      <c r="F11" s="92"/>
      <c r="G11" s="116"/>
      <c r="H11" s="92"/>
      <c r="I11" s="65"/>
      <c r="J11" s="68"/>
    </row>
    <row r="12" spans="1:11" x14ac:dyDescent="0.35">
      <c r="A12" s="25" t="s">
        <v>115</v>
      </c>
      <c r="B12" s="85">
        <v>15</v>
      </c>
      <c r="C12" s="116">
        <v>0.02</v>
      </c>
      <c r="D12" s="92"/>
      <c r="E12" s="116">
        <v>1.4999999999999999E-2</v>
      </c>
      <c r="F12" s="85"/>
      <c r="G12" s="116">
        <v>1.4999999999999999E-2</v>
      </c>
      <c r="H12" s="85"/>
      <c r="I12" s="65">
        <v>0</v>
      </c>
      <c r="J12" s="68"/>
    </row>
    <row r="13" spans="1:11" ht="77.5" x14ac:dyDescent="0.35">
      <c r="A13" s="25"/>
      <c r="B13" s="85" t="s">
        <v>109</v>
      </c>
      <c r="C13" s="116"/>
      <c r="D13" s="92"/>
      <c r="E13" s="116"/>
      <c r="F13" s="85"/>
      <c r="G13" s="116"/>
      <c r="H13" s="85"/>
      <c r="I13" s="65"/>
      <c r="J13" s="68"/>
    </row>
    <row r="14" spans="1:11" ht="46.5" x14ac:dyDescent="0.35">
      <c r="A14" s="25" t="s">
        <v>116</v>
      </c>
      <c r="B14" s="85">
        <v>15</v>
      </c>
      <c r="C14" s="116">
        <v>0.03</v>
      </c>
      <c r="D14" s="92"/>
      <c r="E14" s="116">
        <v>2.5000000000000001E-2</v>
      </c>
      <c r="F14" s="92"/>
      <c r="G14" s="116">
        <v>2.5000000000000001E-2</v>
      </c>
      <c r="H14" s="92"/>
      <c r="I14" s="65">
        <v>0.02</v>
      </c>
      <c r="J14" s="68">
        <f t="shared" si="0"/>
        <v>0.44999999999999996</v>
      </c>
    </row>
    <row r="15" spans="1:11" ht="201.5" x14ac:dyDescent="0.35">
      <c r="A15" s="25"/>
      <c r="B15" s="95" t="s">
        <v>117</v>
      </c>
      <c r="C15" s="116"/>
      <c r="D15" s="95"/>
      <c r="E15" s="116"/>
      <c r="F15" s="92"/>
      <c r="G15" s="116"/>
      <c r="H15" s="92"/>
      <c r="I15" s="65"/>
      <c r="J15" s="68"/>
    </row>
    <row r="16" spans="1:11" x14ac:dyDescent="0.35">
      <c r="A16" s="23" t="s">
        <v>118</v>
      </c>
      <c r="B16" s="85">
        <v>15</v>
      </c>
      <c r="C16" s="116">
        <v>0.03</v>
      </c>
      <c r="D16" s="85"/>
      <c r="E16" s="116">
        <v>0.04</v>
      </c>
      <c r="F16" s="85"/>
      <c r="G16" s="116">
        <v>0.04</v>
      </c>
      <c r="H16" s="85"/>
      <c r="I16" s="65">
        <v>1.4999999999999999E-2</v>
      </c>
      <c r="J16" s="68">
        <f t="shared" si="0"/>
        <v>0.44999999999999996</v>
      </c>
    </row>
    <row r="17" spans="1:10" ht="93" x14ac:dyDescent="0.35">
      <c r="A17" s="24"/>
      <c r="B17" s="85" t="s">
        <v>119</v>
      </c>
      <c r="C17" s="116"/>
      <c r="D17" s="85"/>
      <c r="E17" s="116"/>
      <c r="F17" s="85"/>
      <c r="G17" s="116"/>
      <c r="H17" s="85"/>
      <c r="I17" s="65"/>
      <c r="J17" s="68"/>
    </row>
    <row r="18" spans="1:10" x14ac:dyDescent="0.35">
      <c r="A18" s="23" t="s">
        <v>120</v>
      </c>
      <c r="B18" s="92"/>
      <c r="C18" s="116">
        <v>0.03</v>
      </c>
      <c r="D18" s="92"/>
      <c r="E18" s="116">
        <v>0.03</v>
      </c>
      <c r="F18" s="92"/>
      <c r="G18" s="116">
        <v>0.03</v>
      </c>
      <c r="H18" s="92"/>
      <c r="I18" s="65">
        <v>0</v>
      </c>
      <c r="J18" s="68">
        <f t="shared" si="0"/>
        <v>0</v>
      </c>
    </row>
    <row r="19" spans="1:10" x14ac:dyDescent="0.35">
      <c r="A19" s="24"/>
      <c r="B19" s="92"/>
      <c r="C19" s="116"/>
      <c r="D19" s="92"/>
      <c r="E19" s="116"/>
      <c r="F19" s="92"/>
      <c r="G19" s="116"/>
      <c r="H19" s="92"/>
      <c r="I19" s="65"/>
      <c r="J19" s="68"/>
    </row>
    <row r="20" spans="1:10" x14ac:dyDescent="0.35">
      <c r="A20" s="23" t="s">
        <v>121</v>
      </c>
      <c r="B20" s="85">
        <v>15</v>
      </c>
      <c r="C20" s="116">
        <v>0.03</v>
      </c>
      <c r="D20" s="85"/>
      <c r="E20" s="116">
        <v>2.5000000000000001E-2</v>
      </c>
      <c r="F20" s="85"/>
      <c r="G20" s="116">
        <v>2.5000000000000001E-2</v>
      </c>
      <c r="H20" s="85"/>
      <c r="I20" s="65">
        <v>0</v>
      </c>
      <c r="J20" s="68">
        <f t="shared" si="0"/>
        <v>0.44999999999999996</v>
      </c>
    </row>
    <row r="21" spans="1:10" ht="93" x14ac:dyDescent="0.35">
      <c r="A21" s="22"/>
      <c r="B21" s="85" t="s">
        <v>119</v>
      </c>
      <c r="C21" s="116"/>
      <c r="D21" s="85"/>
      <c r="E21" s="116"/>
      <c r="F21" s="85"/>
      <c r="G21" s="116"/>
      <c r="H21" s="85"/>
      <c r="I21" s="65"/>
      <c r="J21" s="68"/>
    </row>
    <row r="22" spans="1:10" x14ac:dyDescent="0.35">
      <c r="A22" s="23" t="s">
        <v>122</v>
      </c>
      <c r="B22" s="85">
        <v>15</v>
      </c>
      <c r="C22" s="116">
        <v>0.03</v>
      </c>
      <c r="D22" s="92"/>
      <c r="E22" s="116">
        <v>3.5000000000000003E-2</v>
      </c>
      <c r="F22" s="92"/>
      <c r="G22" s="116">
        <v>3.5000000000000003E-2</v>
      </c>
      <c r="H22" s="92"/>
      <c r="I22" s="65">
        <v>0.02</v>
      </c>
      <c r="J22" s="68">
        <f t="shared" si="0"/>
        <v>0.44999999999999996</v>
      </c>
    </row>
    <row r="23" spans="1:10" ht="62" x14ac:dyDescent="0.35">
      <c r="A23" s="22"/>
      <c r="B23" s="95" t="s">
        <v>123</v>
      </c>
      <c r="C23" s="116"/>
      <c r="D23" s="95"/>
      <c r="E23" s="116"/>
      <c r="F23" s="92"/>
      <c r="G23" s="116"/>
      <c r="H23" s="92"/>
      <c r="I23" s="65"/>
      <c r="J23" s="68"/>
    </row>
    <row r="24" spans="1:10" x14ac:dyDescent="0.35">
      <c r="A24" s="22" t="s">
        <v>124</v>
      </c>
      <c r="B24" s="85">
        <v>15</v>
      </c>
      <c r="C24" s="116">
        <v>0.03</v>
      </c>
      <c r="D24" s="85"/>
      <c r="E24" s="116">
        <v>3.5000000000000003E-2</v>
      </c>
      <c r="F24" s="85"/>
      <c r="G24" s="116">
        <v>3.5000000000000003E-2</v>
      </c>
      <c r="H24" s="85"/>
      <c r="I24" s="65">
        <v>0.02</v>
      </c>
      <c r="J24" s="68">
        <f t="shared" si="0"/>
        <v>0.44999999999999996</v>
      </c>
    </row>
    <row r="25" spans="1:10" ht="62" x14ac:dyDescent="0.35">
      <c r="A25" s="22"/>
      <c r="B25" s="85" t="s">
        <v>125</v>
      </c>
      <c r="C25" s="116"/>
      <c r="D25" s="85"/>
      <c r="E25" s="116"/>
      <c r="F25" s="85"/>
      <c r="G25" s="116"/>
      <c r="H25" s="85"/>
      <c r="I25" s="65"/>
      <c r="J25" s="68"/>
    </row>
    <row r="26" spans="1:10" x14ac:dyDescent="0.35">
      <c r="A26" s="23" t="s">
        <v>126</v>
      </c>
      <c r="B26" s="92"/>
      <c r="C26" s="116">
        <v>0.02</v>
      </c>
      <c r="D26" s="92"/>
      <c r="E26" s="116">
        <v>1.4999999999999999E-2</v>
      </c>
      <c r="F26" s="92"/>
      <c r="G26" s="116">
        <v>1.4999999999999999E-2</v>
      </c>
      <c r="H26" s="92"/>
      <c r="I26" s="65">
        <v>0.02</v>
      </c>
      <c r="J26" s="68">
        <f t="shared" si="0"/>
        <v>0</v>
      </c>
    </row>
    <row r="27" spans="1:10" x14ac:dyDescent="0.35">
      <c r="A27" s="22"/>
      <c r="B27" s="92"/>
      <c r="C27" s="116"/>
      <c r="D27" s="92"/>
      <c r="E27" s="116"/>
      <c r="F27" s="92"/>
      <c r="G27" s="116"/>
      <c r="H27" s="92"/>
      <c r="I27" s="65"/>
      <c r="J27" s="68"/>
    </row>
    <row r="28" spans="1:10" x14ac:dyDescent="0.35">
      <c r="A28" s="23" t="s">
        <v>127</v>
      </c>
      <c r="B28" s="85">
        <v>15</v>
      </c>
      <c r="C28" s="116">
        <v>0.02</v>
      </c>
      <c r="D28" s="85"/>
      <c r="E28" s="116">
        <v>0.02</v>
      </c>
      <c r="F28" s="85"/>
      <c r="G28" s="116">
        <v>0.02</v>
      </c>
      <c r="H28" s="85"/>
      <c r="I28" s="65">
        <v>0.02</v>
      </c>
      <c r="J28" s="68">
        <f t="shared" si="0"/>
        <v>0.3</v>
      </c>
    </row>
    <row r="29" spans="1:10" ht="46.5" x14ac:dyDescent="0.35">
      <c r="A29" s="22"/>
      <c r="B29" s="85" t="s">
        <v>128</v>
      </c>
      <c r="C29" s="116"/>
      <c r="D29" s="85"/>
      <c r="E29" s="116"/>
      <c r="F29" s="85"/>
      <c r="G29" s="116"/>
      <c r="H29" s="85"/>
      <c r="I29" s="65"/>
      <c r="J29" s="68"/>
    </row>
    <row r="30" spans="1:10" x14ac:dyDescent="0.35">
      <c r="A30" s="23" t="s">
        <v>129</v>
      </c>
      <c r="B30" s="92"/>
      <c r="C30" s="116">
        <v>0.03</v>
      </c>
      <c r="D30" s="92"/>
      <c r="E30" s="116">
        <v>0.02</v>
      </c>
      <c r="F30" s="92"/>
      <c r="G30" s="116">
        <v>2.5000000000000001E-2</v>
      </c>
      <c r="H30" s="92"/>
      <c r="I30" s="65">
        <v>0.02</v>
      </c>
      <c r="J30" s="68">
        <f t="shared" si="0"/>
        <v>0</v>
      </c>
    </row>
    <row r="31" spans="1:10" x14ac:dyDescent="0.35">
      <c r="A31" s="22"/>
      <c r="B31" s="92"/>
      <c r="C31" s="116"/>
      <c r="D31" s="92"/>
      <c r="E31" s="116"/>
      <c r="F31" s="92"/>
      <c r="G31" s="116"/>
      <c r="H31" s="92"/>
      <c r="I31" s="65"/>
      <c r="J31" s="68"/>
    </row>
    <row r="32" spans="1:10" x14ac:dyDescent="0.35">
      <c r="A32" s="22" t="s">
        <v>130</v>
      </c>
      <c r="B32" s="85"/>
      <c r="C32" s="116">
        <v>0.03</v>
      </c>
      <c r="D32" s="85"/>
      <c r="E32" s="116">
        <v>0.02</v>
      </c>
      <c r="F32" s="85"/>
      <c r="G32" s="116">
        <v>0.02</v>
      </c>
      <c r="H32" s="85"/>
      <c r="I32" s="65">
        <v>0.02</v>
      </c>
      <c r="J32" s="68">
        <f t="shared" si="0"/>
        <v>0</v>
      </c>
    </row>
    <row r="33" spans="1:10" x14ac:dyDescent="0.35">
      <c r="A33" s="22"/>
      <c r="B33" s="85"/>
      <c r="C33" s="116"/>
      <c r="D33" s="85"/>
      <c r="E33" s="116"/>
      <c r="F33" s="85"/>
      <c r="G33" s="116"/>
      <c r="H33" s="85"/>
      <c r="I33" s="65"/>
      <c r="J33" s="68"/>
    </row>
    <row r="34" spans="1:10" x14ac:dyDescent="0.35">
      <c r="A34" s="23" t="s">
        <v>131</v>
      </c>
      <c r="B34" s="85">
        <v>15</v>
      </c>
      <c r="C34" s="116">
        <v>0.03</v>
      </c>
      <c r="D34" s="92"/>
      <c r="E34" s="116">
        <v>0.02</v>
      </c>
      <c r="F34" s="92"/>
      <c r="G34" s="116">
        <v>0.02</v>
      </c>
      <c r="H34" s="92"/>
      <c r="I34" s="65">
        <v>0.01</v>
      </c>
      <c r="J34" s="68">
        <f t="shared" si="0"/>
        <v>0.44999999999999996</v>
      </c>
    </row>
    <row r="35" spans="1:10" ht="93" x14ac:dyDescent="0.35">
      <c r="A35" s="22"/>
      <c r="B35" s="95" t="s">
        <v>132</v>
      </c>
      <c r="C35" s="116"/>
      <c r="D35" s="92"/>
      <c r="E35" s="116"/>
      <c r="F35" s="92"/>
      <c r="G35" s="116"/>
      <c r="H35" s="92"/>
      <c r="I35" s="65"/>
      <c r="J35" s="68"/>
    </row>
    <row r="36" spans="1:10" x14ac:dyDescent="0.35">
      <c r="A36" s="23" t="s">
        <v>133</v>
      </c>
      <c r="B36" s="85">
        <v>15</v>
      </c>
      <c r="C36" s="116">
        <v>0.04</v>
      </c>
      <c r="D36" s="85"/>
      <c r="E36" s="116">
        <v>0.04</v>
      </c>
      <c r="F36" s="85"/>
      <c r="G36" s="116">
        <v>0.04</v>
      </c>
      <c r="H36" s="85"/>
      <c r="I36" s="65">
        <v>0.02</v>
      </c>
      <c r="J36" s="68">
        <f t="shared" si="0"/>
        <v>0.6</v>
      </c>
    </row>
    <row r="37" spans="1:10" ht="186" x14ac:dyDescent="0.35">
      <c r="A37" s="22"/>
      <c r="B37" s="85" t="s">
        <v>134</v>
      </c>
      <c r="C37" s="116"/>
      <c r="D37" s="85"/>
      <c r="E37" s="116"/>
      <c r="F37" s="85"/>
      <c r="G37" s="116"/>
      <c r="H37" s="85"/>
      <c r="I37" s="65"/>
      <c r="J37" s="68"/>
    </row>
    <row r="38" spans="1:10" x14ac:dyDescent="0.35">
      <c r="A38" s="23" t="s">
        <v>135</v>
      </c>
      <c r="B38" s="92"/>
      <c r="C38" s="116">
        <v>0.03</v>
      </c>
      <c r="D38" s="92"/>
      <c r="E38" s="116">
        <v>2.5000000000000001E-2</v>
      </c>
      <c r="F38" s="92"/>
      <c r="G38" s="116">
        <v>2.5000000000000001E-2</v>
      </c>
      <c r="H38" s="92"/>
      <c r="I38" s="65">
        <v>0.02</v>
      </c>
      <c r="J38" s="68">
        <f t="shared" si="0"/>
        <v>0</v>
      </c>
    </row>
    <row r="39" spans="1:10" x14ac:dyDescent="0.35">
      <c r="A39" s="22"/>
      <c r="B39" s="92"/>
      <c r="C39" s="116"/>
      <c r="D39" s="92"/>
      <c r="E39" s="116"/>
      <c r="F39" s="92"/>
      <c r="G39" s="116"/>
      <c r="H39" s="92"/>
      <c r="I39" s="65"/>
      <c r="J39" s="68"/>
    </row>
    <row r="40" spans="1:10" x14ac:dyDescent="0.35">
      <c r="A40" s="23" t="s">
        <v>136</v>
      </c>
      <c r="B40" s="85"/>
      <c r="C40" s="116">
        <v>0.02</v>
      </c>
      <c r="D40" s="85"/>
      <c r="E40" s="116">
        <v>0.02</v>
      </c>
      <c r="F40" s="85"/>
      <c r="G40" s="116">
        <v>0.02</v>
      </c>
      <c r="H40" s="85"/>
      <c r="I40" s="65">
        <v>0.02</v>
      </c>
      <c r="J40" s="68">
        <f t="shared" si="0"/>
        <v>0</v>
      </c>
    </row>
    <row r="41" spans="1:10" x14ac:dyDescent="0.35">
      <c r="A41" s="22"/>
      <c r="B41" s="85"/>
      <c r="C41" s="116"/>
      <c r="D41" s="85"/>
      <c r="E41" s="116"/>
      <c r="F41" s="85"/>
      <c r="G41" s="116"/>
      <c r="H41" s="85"/>
      <c r="I41" s="65"/>
      <c r="J41" s="68"/>
    </row>
    <row r="42" spans="1:10" x14ac:dyDescent="0.35">
      <c r="A42" s="23" t="s">
        <v>137</v>
      </c>
      <c r="B42" s="92"/>
      <c r="C42" s="116">
        <v>0.02</v>
      </c>
      <c r="D42" s="92"/>
      <c r="E42" s="116">
        <v>0.02</v>
      </c>
      <c r="F42" s="92"/>
      <c r="G42" s="116">
        <v>0.02</v>
      </c>
      <c r="H42" s="92"/>
      <c r="I42" s="65">
        <v>0.02</v>
      </c>
      <c r="J42" s="68">
        <f t="shared" si="0"/>
        <v>0</v>
      </c>
    </row>
    <row r="43" spans="1:10" x14ac:dyDescent="0.35">
      <c r="A43" s="22"/>
      <c r="B43" s="92"/>
      <c r="C43" s="116"/>
      <c r="D43" s="92"/>
      <c r="E43" s="116"/>
      <c r="F43" s="92"/>
      <c r="G43" s="116"/>
      <c r="H43" s="92"/>
      <c r="I43" s="65"/>
      <c r="J43" s="68"/>
    </row>
    <row r="44" spans="1:10" x14ac:dyDescent="0.35">
      <c r="A44" s="23" t="s">
        <v>138</v>
      </c>
      <c r="B44" s="85"/>
      <c r="C44" s="116">
        <v>0.02</v>
      </c>
      <c r="D44" s="85"/>
      <c r="E44" s="116">
        <v>0.02</v>
      </c>
      <c r="F44" s="85"/>
      <c r="G44" s="116">
        <v>0.02</v>
      </c>
      <c r="H44" s="85"/>
      <c r="I44" s="65">
        <v>0.02</v>
      </c>
      <c r="J44" s="68">
        <f t="shared" si="0"/>
        <v>0</v>
      </c>
    </row>
    <row r="45" spans="1:10" x14ac:dyDescent="0.35">
      <c r="A45" s="22"/>
      <c r="B45" s="85"/>
      <c r="C45" s="116"/>
      <c r="D45" s="85"/>
      <c r="E45" s="116"/>
      <c r="F45" s="85"/>
      <c r="G45" s="116"/>
      <c r="H45" s="85"/>
      <c r="I45" s="65"/>
      <c r="J45" s="68"/>
    </row>
    <row r="46" spans="1:10" x14ac:dyDescent="0.35">
      <c r="A46" s="23" t="s">
        <v>139</v>
      </c>
      <c r="B46" s="92"/>
      <c r="C46" s="116">
        <v>0.02</v>
      </c>
      <c r="D46" s="92"/>
      <c r="E46" s="116">
        <v>0.02</v>
      </c>
      <c r="F46" s="92"/>
      <c r="G46" s="116">
        <v>0.02</v>
      </c>
      <c r="H46" s="92"/>
      <c r="I46" s="65">
        <v>0.02</v>
      </c>
      <c r="J46" s="68">
        <f t="shared" si="0"/>
        <v>0</v>
      </c>
    </row>
    <row r="47" spans="1:10" x14ac:dyDescent="0.35">
      <c r="A47" s="23"/>
      <c r="B47" s="92"/>
      <c r="C47" s="116"/>
      <c r="D47" s="92"/>
      <c r="E47" s="116"/>
      <c r="F47" s="92"/>
      <c r="G47" s="116"/>
      <c r="H47" s="92"/>
      <c r="I47" s="65"/>
      <c r="J47" s="68"/>
    </row>
    <row r="48" spans="1:10" x14ac:dyDescent="0.35">
      <c r="A48" s="23" t="s">
        <v>140</v>
      </c>
      <c r="B48" s="85"/>
      <c r="C48" s="116">
        <v>0.02</v>
      </c>
      <c r="D48" s="85"/>
      <c r="E48" s="116">
        <v>0.02</v>
      </c>
      <c r="F48" s="85"/>
      <c r="G48" s="116">
        <v>0.02</v>
      </c>
      <c r="H48" s="85"/>
      <c r="I48" s="65">
        <v>0.02</v>
      </c>
      <c r="J48" s="68">
        <f t="shared" si="0"/>
        <v>0</v>
      </c>
    </row>
    <row r="49" spans="1:10" x14ac:dyDescent="0.35">
      <c r="A49" s="22"/>
      <c r="B49" s="85"/>
      <c r="C49" s="116"/>
      <c r="D49" s="85"/>
      <c r="E49" s="116"/>
      <c r="F49" s="85"/>
      <c r="G49" s="116"/>
      <c r="H49" s="85"/>
      <c r="I49" s="65"/>
      <c r="J49" s="68"/>
    </row>
    <row r="50" spans="1:10" x14ac:dyDescent="0.35">
      <c r="A50" s="23" t="s">
        <v>141</v>
      </c>
      <c r="B50" s="92"/>
      <c r="C50" s="116">
        <v>0.02</v>
      </c>
      <c r="D50" s="92"/>
      <c r="E50" s="116">
        <v>0.02</v>
      </c>
      <c r="F50" s="92"/>
      <c r="G50" s="116">
        <v>0.02</v>
      </c>
      <c r="H50" s="92"/>
      <c r="I50" s="65">
        <v>0.05</v>
      </c>
      <c r="J50" s="68">
        <f t="shared" si="0"/>
        <v>0</v>
      </c>
    </row>
    <row r="51" spans="1:10" x14ac:dyDescent="0.35">
      <c r="A51" s="22"/>
      <c r="B51" s="92"/>
      <c r="C51" s="116"/>
      <c r="D51" s="92"/>
      <c r="E51" s="116"/>
      <c r="F51" s="92"/>
      <c r="G51" s="116"/>
      <c r="H51" s="92"/>
      <c r="I51" s="65"/>
      <c r="J51" s="68"/>
    </row>
    <row r="52" spans="1:10" x14ac:dyDescent="0.35">
      <c r="A52" s="23" t="s">
        <v>142</v>
      </c>
      <c r="B52" s="85"/>
      <c r="C52" s="116">
        <v>0.02</v>
      </c>
      <c r="D52" s="85"/>
      <c r="E52" s="116">
        <v>0.02</v>
      </c>
      <c r="F52" s="85"/>
      <c r="G52" s="116">
        <v>0.02</v>
      </c>
      <c r="H52" s="85"/>
      <c r="I52" s="65">
        <v>0.03</v>
      </c>
      <c r="J52" s="68">
        <f t="shared" si="0"/>
        <v>0</v>
      </c>
    </row>
    <row r="53" spans="1:10" x14ac:dyDescent="0.35">
      <c r="A53" s="22"/>
      <c r="B53" s="85"/>
      <c r="C53" s="116"/>
      <c r="D53" s="85"/>
      <c r="E53" s="116"/>
      <c r="F53" s="85"/>
      <c r="G53" s="116"/>
      <c r="H53" s="85"/>
      <c r="I53" s="65"/>
      <c r="J53" s="68"/>
    </row>
    <row r="54" spans="1:10" x14ac:dyDescent="0.35">
      <c r="A54" s="22" t="s">
        <v>143</v>
      </c>
      <c r="B54" s="92">
        <v>10</v>
      </c>
      <c r="C54" s="116">
        <v>0.02</v>
      </c>
      <c r="D54" s="92"/>
      <c r="E54" s="116">
        <v>0.02</v>
      </c>
      <c r="F54" s="92"/>
      <c r="G54" s="116">
        <v>1.4999999999999999E-2</v>
      </c>
      <c r="H54" s="92"/>
      <c r="I54" s="65">
        <v>0.02</v>
      </c>
      <c r="J54" s="68">
        <f t="shared" si="0"/>
        <v>0.2</v>
      </c>
    </row>
    <row r="55" spans="1:10" ht="22.5" customHeight="1" x14ac:dyDescent="0.35">
      <c r="A55" s="22"/>
      <c r="B55" s="95" t="s">
        <v>109</v>
      </c>
      <c r="C55" s="116"/>
      <c r="D55" s="95"/>
      <c r="E55" s="116"/>
      <c r="F55" s="92"/>
      <c r="G55" s="116"/>
      <c r="H55" s="92"/>
      <c r="I55" s="65"/>
      <c r="J55" s="68"/>
    </row>
    <row r="56" spans="1:10" x14ac:dyDescent="0.35">
      <c r="A56" s="23" t="s">
        <v>144</v>
      </c>
      <c r="B56" s="85"/>
      <c r="C56" s="116">
        <v>0.02</v>
      </c>
      <c r="D56" s="85"/>
      <c r="E56" s="116">
        <v>0.02</v>
      </c>
      <c r="F56" s="85"/>
      <c r="G56" s="116">
        <v>0.02</v>
      </c>
      <c r="H56" s="85"/>
      <c r="I56" s="65">
        <v>0.03</v>
      </c>
      <c r="J56" s="68">
        <f t="shared" si="0"/>
        <v>0</v>
      </c>
    </row>
    <row r="57" spans="1:10" x14ac:dyDescent="0.35">
      <c r="A57" s="22"/>
      <c r="B57" s="85"/>
      <c r="C57" s="116"/>
      <c r="D57" s="85"/>
      <c r="E57" s="116"/>
      <c r="F57" s="85"/>
      <c r="G57" s="116"/>
      <c r="H57" s="85"/>
      <c r="I57" s="65"/>
      <c r="J57" s="68"/>
    </row>
    <row r="58" spans="1:10" x14ac:dyDescent="0.35">
      <c r="A58" s="23" t="s">
        <v>145</v>
      </c>
      <c r="B58" s="92"/>
      <c r="C58" s="116">
        <v>0.02</v>
      </c>
      <c r="D58" s="92"/>
      <c r="E58" s="116">
        <v>2.5000000000000001E-2</v>
      </c>
      <c r="F58" s="92"/>
      <c r="G58" s="116">
        <v>2.5000000000000001E-2</v>
      </c>
      <c r="H58" s="92"/>
      <c r="I58" s="65">
        <v>0.03</v>
      </c>
      <c r="J58" s="68">
        <f t="shared" si="0"/>
        <v>0</v>
      </c>
    </row>
    <row r="59" spans="1:10" x14ac:dyDescent="0.35">
      <c r="A59" s="22"/>
      <c r="B59" s="92"/>
      <c r="C59" s="116"/>
      <c r="D59" s="92"/>
      <c r="E59" s="116"/>
      <c r="F59" s="92"/>
      <c r="G59" s="116"/>
      <c r="H59" s="92"/>
      <c r="I59" s="65"/>
      <c r="J59" s="68"/>
    </row>
    <row r="60" spans="1:10" x14ac:dyDescent="0.35">
      <c r="A60" s="23" t="s">
        <v>146</v>
      </c>
      <c r="B60" s="85"/>
      <c r="C60" s="116">
        <v>0.02</v>
      </c>
      <c r="D60" s="85"/>
      <c r="E60" s="116">
        <v>1.4999999999999999E-2</v>
      </c>
      <c r="F60" s="85"/>
      <c r="G60" s="116">
        <v>1.4999999999999999E-2</v>
      </c>
      <c r="H60" s="85"/>
      <c r="I60" s="65">
        <v>0.02</v>
      </c>
      <c r="J60" s="68">
        <f t="shared" si="0"/>
        <v>0</v>
      </c>
    </row>
    <row r="61" spans="1:10" x14ac:dyDescent="0.35">
      <c r="A61" s="22"/>
      <c r="B61" s="85"/>
      <c r="C61" s="116"/>
      <c r="D61" s="85"/>
      <c r="E61" s="116"/>
      <c r="F61" s="85"/>
      <c r="G61" s="116"/>
      <c r="H61" s="85"/>
      <c r="I61" s="65"/>
      <c r="J61" s="68"/>
    </row>
    <row r="62" spans="1:10" x14ac:dyDescent="0.35">
      <c r="A62" s="23" t="s">
        <v>147</v>
      </c>
      <c r="B62" s="92"/>
      <c r="C62" s="116">
        <v>0.02</v>
      </c>
      <c r="D62" s="92"/>
      <c r="E62" s="116">
        <v>0.02</v>
      </c>
      <c r="F62" s="92"/>
      <c r="G62" s="116">
        <v>0.02</v>
      </c>
      <c r="H62" s="92"/>
      <c r="I62" s="65">
        <v>0.03</v>
      </c>
      <c r="J62" s="68">
        <f t="shared" si="0"/>
        <v>0</v>
      </c>
    </row>
    <row r="63" spans="1:10" x14ac:dyDescent="0.35">
      <c r="A63" s="22"/>
      <c r="B63" s="92"/>
      <c r="C63" s="116"/>
      <c r="D63" s="92"/>
      <c r="E63" s="116"/>
      <c r="F63" s="92"/>
      <c r="G63" s="116"/>
      <c r="H63" s="92"/>
      <c r="I63" s="65"/>
      <c r="J63" s="68"/>
    </row>
    <row r="64" spans="1:10" x14ac:dyDescent="0.35">
      <c r="A64" s="23" t="s">
        <v>148</v>
      </c>
      <c r="B64" s="85"/>
      <c r="C64" s="116">
        <v>0.02</v>
      </c>
      <c r="D64" s="85"/>
      <c r="E64" s="116">
        <v>0.02</v>
      </c>
      <c r="F64" s="85"/>
      <c r="G64" s="116">
        <v>0.02</v>
      </c>
      <c r="H64" s="85"/>
      <c r="I64" s="65">
        <v>0.03</v>
      </c>
      <c r="J64" s="68">
        <f t="shared" si="0"/>
        <v>0</v>
      </c>
    </row>
    <row r="65" spans="1:10" x14ac:dyDescent="0.35">
      <c r="A65" s="22"/>
      <c r="B65" s="85"/>
      <c r="C65" s="116"/>
      <c r="D65" s="85"/>
      <c r="E65" s="116"/>
      <c r="F65" s="85"/>
      <c r="G65" s="116"/>
      <c r="H65" s="85"/>
      <c r="I65" s="65"/>
      <c r="J65" s="68"/>
    </row>
    <row r="66" spans="1:10" x14ac:dyDescent="0.35">
      <c r="A66" s="22" t="s">
        <v>149</v>
      </c>
      <c r="B66" s="92">
        <v>20</v>
      </c>
      <c r="C66" s="116">
        <v>0.01</v>
      </c>
      <c r="D66" s="92"/>
      <c r="E66" s="116">
        <v>0.01</v>
      </c>
      <c r="F66" s="92"/>
      <c r="G66" s="116">
        <v>0.01</v>
      </c>
      <c r="H66" s="92"/>
      <c r="I66" s="65"/>
      <c r="J66" s="68"/>
    </row>
    <row r="67" spans="1:10" ht="217" x14ac:dyDescent="0.35">
      <c r="A67" s="22"/>
      <c r="B67" s="95" t="s">
        <v>150</v>
      </c>
      <c r="C67" s="116"/>
      <c r="D67" s="95"/>
      <c r="E67" s="116"/>
      <c r="F67" s="92"/>
      <c r="G67" s="116"/>
      <c r="H67" s="92"/>
      <c r="I67" s="65"/>
      <c r="J67" s="68"/>
    </row>
    <row r="68" spans="1:10" x14ac:dyDescent="0.35">
      <c r="A68" s="22" t="s">
        <v>151</v>
      </c>
      <c r="B68" s="85"/>
      <c r="C68" s="116">
        <v>0.01</v>
      </c>
      <c r="D68" s="85"/>
      <c r="E68" s="116">
        <v>0.01</v>
      </c>
      <c r="F68" s="85"/>
      <c r="G68" s="116">
        <v>0.01</v>
      </c>
      <c r="H68" s="85"/>
      <c r="I68" s="65"/>
      <c r="J68" s="68"/>
    </row>
    <row r="69" spans="1:10" x14ac:dyDescent="0.35">
      <c r="A69" s="22"/>
      <c r="B69" s="85"/>
      <c r="C69" s="116"/>
      <c r="D69" s="85"/>
      <c r="E69" s="116"/>
      <c r="F69" s="85"/>
      <c r="G69" s="116"/>
      <c r="H69" s="85"/>
      <c r="I69" s="65"/>
      <c r="J69" s="68"/>
    </row>
    <row r="70" spans="1:10" x14ac:dyDescent="0.35">
      <c r="A70" s="23" t="s">
        <v>152</v>
      </c>
      <c r="B70" s="92"/>
      <c r="C70" s="116">
        <v>0.03</v>
      </c>
      <c r="D70" s="92"/>
      <c r="E70" s="116">
        <v>2.5000000000000001E-2</v>
      </c>
      <c r="F70" s="92"/>
      <c r="G70" s="116">
        <v>0.02</v>
      </c>
      <c r="H70" s="92"/>
      <c r="I70" s="65">
        <v>0</v>
      </c>
      <c r="J70" s="68">
        <f t="shared" si="0"/>
        <v>0</v>
      </c>
    </row>
    <row r="71" spans="1:10" x14ac:dyDescent="0.35">
      <c r="A71" s="22"/>
      <c r="B71" s="92"/>
      <c r="C71" s="116"/>
      <c r="D71" s="92"/>
      <c r="E71" s="116"/>
      <c r="F71" s="92"/>
      <c r="G71" s="116"/>
      <c r="H71" s="92"/>
      <c r="I71" s="65"/>
      <c r="J71" s="68"/>
    </row>
    <row r="72" spans="1:10" x14ac:dyDescent="0.35">
      <c r="A72" s="23" t="s">
        <v>153</v>
      </c>
      <c r="B72" s="85"/>
      <c r="C72" s="116">
        <v>1.4999999999999999E-2</v>
      </c>
      <c r="D72" s="85"/>
      <c r="E72" s="116">
        <v>0.01</v>
      </c>
      <c r="F72" s="85"/>
      <c r="G72" s="116">
        <v>0.01</v>
      </c>
      <c r="H72" s="85"/>
      <c r="I72" s="65">
        <v>0.01</v>
      </c>
      <c r="J72" s="68">
        <f t="shared" ref="J72:J90" si="1">B72*C72+D72*E72+F72*G72+H72*I72</f>
        <v>0</v>
      </c>
    </row>
    <row r="73" spans="1:10" x14ac:dyDescent="0.35">
      <c r="A73" s="22"/>
      <c r="B73" s="85"/>
      <c r="C73" s="116"/>
      <c r="D73" s="85"/>
      <c r="E73" s="116"/>
      <c r="F73" s="85"/>
      <c r="G73" s="116"/>
      <c r="H73" s="85"/>
      <c r="I73" s="65"/>
      <c r="J73" s="68"/>
    </row>
    <row r="74" spans="1:10" x14ac:dyDescent="0.35">
      <c r="A74" s="23" t="s">
        <v>154</v>
      </c>
      <c r="B74" s="92"/>
      <c r="C74" s="116">
        <v>0.02</v>
      </c>
      <c r="D74" s="92"/>
      <c r="E74" s="116">
        <v>1.4999999999999999E-2</v>
      </c>
      <c r="F74" s="92"/>
      <c r="G74" s="116">
        <v>1.4999999999999999E-2</v>
      </c>
      <c r="H74" s="92"/>
      <c r="I74" s="65">
        <v>0</v>
      </c>
      <c r="J74" s="68">
        <f t="shared" si="1"/>
        <v>0</v>
      </c>
    </row>
    <row r="75" spans="1:10" x14ac:dyDescent="0.35">
      <c r="A75" s="22"/>
      <c r="B75" s="92"/>
      <c r="C75" s="116"/>
      <c r="D75" s="92"/>
      <c r="E75" s="116"/>
      <c r="F75" s="92"/>
      <c r="G75" s="116"/>
      <c r="H75" s="92"/>
      <c r="I75" s="65"/>
      <c r="J75" s="68"/>
    </row>
    <row r="76" spans="1:10" x14ac:dyDescent="0.35">
      <c r="A76" s="22" t="s">
        <v>155</v>
      </c>
      <c r="B76" s="85"/>
      <c r="C76" s="116">
        <v>1.4999999999999999E-2</v>
      </c>
      <c r="D76" s="85"/>
      <c r="E76" s="116">
        <v>0.02</v>
      </c>
      <c r="F76" s="85"/>
      <c r="G76" s="116">
        <v>0.02</v>
      </c>
      <c r="H76" s="85"/>
      <c r="I76" s="65">
        <v>0.05</v>
      </c>
      <c r="J76" s="68">
        <f t="shared" si="1"/>
        <v>0</v>
      </c>
    </row>
    <row r="77" spans="1:10" x14ac:dyDescent="0.35">
      <c r="A77" s="22"/>
      <c r="B77" s="85"/>
      <c r="C77" s="116"/>
      <c r="D77" s="85"/>
      <c r="E77" s="116"/>
      <c r="F77" s="85"/>
      <c r="G77" s="116"/>
      <c r="H77" s="85"/>
      <c r="I77" s="65"/>
      <c r="J77" s="68"/>
    </row>
    <row r="78" spans="1:10" x14ac:dyDescent="0.35">
      <c r="A78" s="23" t="s">
        <v>156</v>
      </c>
      <c r="B78" s="92"/>
      <c r="C78" s="116">
        <v>0.01</v>
      </c>
      <c r="D78" s="92"/>
      <c r="E78" s="116">
        <v>0.02</v>
      </c>
      <c r="F78" s="92"/>
      <c r="G78" s="116">
        <v>0.02</v>
      </c>
      <c r="H78" s="92"/>
      <c r="I78" s="65">
        <v>0</v>
      </c>
      <c r="J78" s="68">
        <f t="shared" si="1"/>
        <v>0</v>
      </c>
    </row>
    <row r="79" spans="1:10" x14ac:dyDescent="0.35">
      <c r="A79" s="22"/>
      <c r="B79" s="92"/>
      <c r="C79" s="116"/>
      <c r="D79" s="92"/>
      <c r="E79" s="116"/>
      <c r="F79" s="92"/>
      <c r="G79" s="116"/>
      <c r="H79" s="92"/>
      <c r="I79" s="65"/>
      <c r="J79" s="68"/>
    </row>
    <row r="80" spans="1:10" x14ac:dyDescent="0.35">
      <c r="A80" s="22" t="s">
        <v>157</v>
      </c>
      <c r="B80" s="92"/>
      <c r="C80" s="116">
        <v>0</v>
      </c>
      <c r="D80" s="92"/>
      <c r="E80" s="116">
        <v>0.02</v>
      </c>
      <c r="F80" s="92"/>
      <c r="G80" s="116">
        <v>0.02</v>
      </c>
      <c r="H80" s="92"/>
      <c r="I80" s="65">
        <v>0.03</v>
      </c>
      <c r="J80" s="68">
        <f t="shared" si="1"/>
        <v>0</v>
      </c>
    </row>
    <row r="81" spans="1:11" x14ac:dyDescent="0.35">
      <c r="A81" s="22"/>
      <c r="B81" s="85"/>
      <c r="C81" s="116"/>
      <c r="D81" s="85"/>
      <c r="E81" s="116"/>
      <c r="F81" s="85"/>
      <c r="G81" s="116"/>
      <c r="H81" s="85"/>
      <c r="I81" s="65"/>
      <c r="J81" s="68"/>
    </row>
    <row r="82" spans="1:11" x14ac:dyDescent="0.35">
      <c r="A82" s="23" t="s">
        <v>158</v>
      </c>
      <c r="B82" s="85"/>
      <c r="C82" s="116">
        <v>0.01</v>
      </c>
      <c r="D82" s="85"/>
      <c r="E82" s="116">
        <v>0.01</v>
      </c>
      <c r="F82" s="85"/>
      <c r="G82" s="116">
        <v>0.01</v>
      </c>
      <c r="H82" s="85"/>
      <c r="I82" s="65">
        <v>0.02</v>
      </c>
      <c r="J82" s="68">
        <f t="shared" si="1"/>
        <v>0</v>
      </c>
    </row>
    <row r="83" spans="1:11" x14ac:dyDescent="0.35">
      <c r="A83" s="22"/>
      <c r="B83" s="92"/>
      <c r="C83" s="116"/>
      <c r="D83" s="92"/>
      <c r="E83" s="116"/>
      <c r="F83" s="92"/>
      <c r="G83" s="116"/>
      <c r="H83" s="92"/>
      <c r="I83" s="65"/>
      <c r="J83" s="68"/>
    </row>
    <row r="84" spans="1:11" x14ac:dyDescent="0.35">
      <c r="A84" s="23" t="s">
        <v>159</v>
      </c>
      <c r="B84" s="92"/>
      <c r="C84" s="116">
        <v>0</v>
      </c>
      <c r="D84" s="92"/>
      <c r="E84" s="116">
        <v>0.01</v>
      </c>
      <c r="F84" s="92"/>
      <c r="G84" s="116">
        <v>0.01</v>
      </c>
      <c r="H84" s="92"/>
      <c r="I84" s="65">
        <v>0.04</v>
      </c>
      <c r="J84" s="68">
        <f t="shared" si="1"/>
        <v>0</v>
      </c>
    </row>
    <row r="85" spans="1:11" x14ac:dyDescent="0.35">
      <c r="A85" s="22"/>
      <c r="B85" s="85"/>
      <c r="C85" s="116"/>
      <c r="D85" s="85"/>
      <c r="E85" s="116"/>
      <c r="F85" s="85"/>
      <c r="G85" s="116"/>
      <c r="H85" s="85"/>
      <c r="I85" s="65"/>
      <c r="J85" s="68"/>
    </row>
    <row r="86" spans="1:11" x14ac:dyDescent="0.35">
      <c r="A86" s="23" t="s">
        <v>160</v>
      </c>
      <c r="B86" s="85"/>
      <c r="C86" s="116">
        <v>0.02</v>
      </c>
      <c r="D86" s="85"/>
      <c r="E86" s="116">
        <v>0.01</v>
      </c>
      <c r="F86" s="85">
        <v>5</v>
      </c>
      <c r="G86" s="116">
        <v>1.4999999999999999E-2</v>
      </c>
      <c r="H86" s="85"/>
      <c r="I86" s="65">
        <v>0.04</v>
      </c>
      <c r="J86" s="68">
        <f t="shared" si="1"/>
        <v>7.4999999999999997E-2</v>
      </c>
    </row>
    <row r="87" spans="1:11" x14ac:dyDescent="0.35">
      <c r="A87" s="22"/>
      <c r="B87" s="92"/>
      <c r="C87" s="116"/>
      <c r="D87" s="92"/>
      <c r="E87" s="116"/>
      <c r="F87" s="92" t="s">
        <v>161</v>
      </c>
      <c r="G87" s="116"/>
      <c r="H87" s="92"/>
      <c r="I87" s="65"/>
      <c r="J87" s="68"/>
    </row>
    <row r="88" spans="1:11" x14ac:dyDescent="0.35">
      <c r="A88" s="22" t="s">
        <v>162</v>
      </c>
      <c r="B88" s="92"/>
      <c r="C88" s="116">
        <v>0</v>
      </c>
      <c r="D88" s="92"/>
      <c r="E88" s="116">
        <v>0.01</v>
      </c>
      <c r="F88" s="92">
        <v>8</v>
      </c>
      <c r="G88" s="116">
        <v>0.01</v>
      </c>
      <c r="H88" s="92"/>
      <c r="I88" s="65">
        <v>0.04</v>
      </c>
      <c r="J88" s="68">
        <f t="shared" si="1"/>
        <v>0.08</v>
      </c>
    </row>
    <row r="89" spans="1:11" ht="89.15" customHeight="1" x14ac:dyDescent="0.35">
      <c r="A89" s="22"/>
      <c r="B89" s="92"/>
      <c r="C89" s="116"/>
      <c r="D89" s="92"/>
      <c r="E89" s="116"/>
      <c r="F89" s="92" t="s">
        <v>163</v>
      </c>
      <c r="G89" s="116"/>
      <c r="H89" s="92"/>
      <c r="I89" s="65"/>
      <c r="J89" s="68"/>
    </row>
    <row r="90" spans="1:11" x14ac:dyDescent="0.35">
      <c r="A90" s="25" t="s">
        <v>164</v>
      </c>
      <c r="B90" s="85"/>
      <c r="C90" s="116">
        <v>0</v>
      </c>
      <c r="D90" s="85"/>
      <c r="E90" s="116">
        <v>0.02</v>
      </c>
      <c r="F90" s="85"/>
      <c r="G90" s="116">
        <v>0.02</v>
      </c>
      <c r="H90" s="85"/>
      <c r="I90" s="65">
        <v>0.15</v>
      </c>
      <c r="J90" s="68">
        <f t="shared" si="1"/>
        <v>0</v>
      </c>
    </row>
    <row r="91" spans="1:11" x14ac:dyDescent="0.35">
      <c r="A91" s="43"/>
      <c r="B91" s="85"/>
      <c r="C91" s="116"/>
      <c r="D91" s="85"/>
      <c r="E91" s="116"/>
      <c r="F91" s="85"/>
      <c r="G91" s="116"/>
      <c r="H91" s="85"/>
      <c r="I91" s="65"/>
      <c r="J91" s="68"/>
    </row>
    <row r="92" spans="1:11" x14ac:dyDescent="0.35">
      <c r="A92" s="7" t="s">
        <v>165</v>
      </c>
      <c r="B92" s="44">
        <f>SUMPRODUCT(B2:B91,C2:C91)</f>
        <v>5.65</v>
      </c>
      <c r="C92" s="67">
        <f>SUM(C2:C90)</f>
        <v>1.0000000000000007</v>
      </c>
      <c r="D92" s="48">
        <f>SUMPRODUCT(D2:D91,E2:E91)</f>
        <v>0</v>
      </c>
      <c r="E92" s="67">
        <f>SUM(E2:E90)</f>
        <v>1.0000000000000007</v>
      </c>
      <c r="F92" s="48">
        <f>SUMPRODUCT(F2:F91,G2:G91)</f>
        <v>0.155</v>
      </c>
      <c r="G92" s="67">
        <f>SUM(G2:G90)</f>
        <v>1.0000000000000007</v>
      </c>
      <c r="H92" s="48">
        <f>SUMPRODUCT(H2:H91,I2:I91)</f>
        <v>0</v>
      </c>
      <c r="I92" s="67">
        <f>SUM(I2:I90)</f>
        <v>1.0000000000000004</v>
      </c>
      <c r="J92" s="154">
        <f>SUM(J2:J90)</f>
        <v>5.3050000000000006</v>
      </c>
      <c r="K92" s="14" t="s">
        <v>166</v>
      </c>
    </row>
    <row r="93" spans="1:11" x14ac:dyDescent="0.35">
      <c r="A93" s="104"/>
      <c r="B93" s="104"/>
      <c r="C93" s="104"/>
      <c r="D93" s="104"/>
      <c r="E93" s="98"/>
      <c r="F93" s="104"/>
      <c r="G93" s="98"/>
      <c r="H93" s="104"/>
      <c r="I93" s="98"/>
      <c r="J93" s="98"/>
    </row>
    <row r="94" spans="1:11" ht="111" customHeight="1" x14ac:dyDescent="0.35">
      <c r="A94" s="104" t="s">
        <v>167</v>
      </c>
      <c r="B94" s="104" t="s">
        <v>168</v>
      </c>
      <c r="C94" s="104"/>
      <c r="D94" s="98"/>
      <c r="E94" s="98"/>
      <c r="F94" s="98"/>
      <c r="G94" s="98"/>
      <c r="H94" s="98"/>
      <c r="I94" s="98"/>
      <c r="J94" s="98"/>
    </row>
    <row r="95" spans="1:11" x14ac:dyDescent="0.35">
      <c r="A95" s="104"/>
      <c r="B95" s="104"/>
      <c r="C95" s="104"/>
      <c r="D95" s="98"/>
      <c r="E95" s="98"/>
      <c r="F95" s="98"/>
      <c r="G95" s="98"/>
      <c r="H95" s="98"/>
      <c r="I95" s="98"/>
      <c r="J95" s="98"/>
    </row>
    <row r="96" spans="1:11" x14ac:dyDescent="0.35">
      <c r="A96" s="104"/>
      <c r="B96" s="104"/>
      <c r="C96" s="104"/>
      <c r="D96" s="98"/>
      <c r="E96" s="98"/>
      <c r="F96" s="98"/>
      <c r="G96" s="98"/>
      <c r="H96" s="98"/>
      <c r="I96" s="98"/>
      <c r="J96" s="98"/>
    </row>
    <row r="97" spans="1:10" ht="12.75" customHeight="1" x14ac:dyDescent="0.35">
      <c r="A97" s="104"/>
      <c r="B97" s="104"/>
      <c r="C97" s="104"/>
      <c r="D97" s="98"/>
      <c r="E97" s="98"/>
      <c r="F97" s="98"/>
      <c r="G97" s="98"/>
      <c r="H97" s="98"/>
      <c r="I97" s="98"/>
      <c r="J97" s="98"/>
    </row>
    <row r="98" spans="1:10" x14ac:dyDescent="0.35">
      <c r="A98" s="151"/>
      <c r="B98" s="104"/>
      <c r="C98" s="104"/>
      <c r="D98" s="98"/>
      <c r="E98" s="139"/>
      <c r="F98" s="98"/>
      <c r="G98" s="98"/>
      <c r="H98" s="98"/>
      <c r="I98" s="98"/>
      <c r="J98" s="98"/>
    </row>
    <row r="99" spans="1:10" x14ac:dyDescent="0.35">
      <c r="A99" s="102"/>
      <c r="B99" s="102"/>
      <c r="C99" s="102"/>
    </row>
    <row r="100" spans="1:10" x14ac:dyDescent="0.35">
      <c r="A100" s="102"/>
      <c r="B100" s="102"/>
      <c r="C100" s="102"/>
    </row>
    <row r="101" spans="1:10" x14ac:dyDescent="0.35">
      <c r="A101" s="102"/>
      <c r="B101" s="102"/>
      <c r="C101" s="102"/>
    </row>
    <row r="102" spans="1:10" x14ac:dyDescent="0.35">
      <c r="A102" s="102"/>
      <c r="B102" s="102"/>
      <c r="C102" s="102"/>
    </row>
    <row r="103" spans="1:10" x14ac:dyDescent="0.35">
      <c r="A103" s="102"/>
      <c r="B103" s="102"/>
      <c r="C103" s="102"/>
    </row>
    <row r="104" spans="1:10" x14ac:dyDescent="0.35">
      <c r="A104" s="102"/>
      <c r="B104" s="102"/>
      <c r="C104" s="102"/>
    </row>
    <row r="105" spans="1:10" x14ac:dyDescent="0.35">
      <c r="A105" s="102"/>
      <c r="B105" s="102"/>
      <c r="C105" s="102"/>
    </row>
    <row r="106" spans="1:10" x14ac:dyDescent="0.35">
      <c r="A106" s="102"/>
      <c r="B106" s="102"/>
      <c r="C106" s="102"/>
    </row>
    <row r="107" spans="1:10" x14ac:dyDescent="0.35">
      <c r="A107" s="102"/>
      <c r="B107" s="102"/>
      <c r="C107" s="102"/>
    </row>
    <row r="108" spans="1:10" x14ac:dyDescent="0.35">
      <c r="A108" s="102"/>
      <c r="B108" s="102"/>
      <c r="C108" s="102"/>
    </row>
    <row r="109" spans="1:10" x14ac:dyDescent="0.35">
      <c r="A109" s="102"/>
      <c r="B109" s="102"/>
      <c r="C109" s="102"/>
    </row>
    <row r="110" spans="1:10" x14ac:dyDescent="0.35">
      <c r="A110" s="102"/>
      <c r="B110" s="102"/>
      <c r="C110" s="102"/>
    </row>
    <row r="111" spans="1:10" x14ac:dyDescent="0.35">
      <c r="A111" s="102"/>
      <c r="B111" s="102"/>
      <c r="C111" s="102"/>
    </row>
    <row r="112" spans="1:10" x14ac:dyDescent="0.35">
      <c r="A112" s="102"/>
      <c r="B112" s="102"/>
      <c r="C112" s="102"/>
    </row>
    <row r="113" spans="1:3" x14ac:dyDescent="0.35">
      <c r="A113" s="102"/>
      <c r="B113" s="102"/>
      <c r="C113" s="102"/>
    </row>
    <row r="114" spans="1:3" x14ac:dyDescent="0.35">
      <c r="A114" s="102"/>
      <c r="B114" s="102"/>
      <c r="C114" s="102"/>
    </row>
    <row r="115" spans="1:3" x14ac:dyDescent="0.35">
      <c r="A115" s="102"/>
      <c r="B115" s="102"/>
      <c r="C115" s="102"/>
    </row>
    <row r="116" spans="1:3" x14ac:dyDescent="0.35">
      <c r="A116" s="102"/>
      <c r="B116" s="102"/>
      <c r="C116" s="102"/>
    </row>
    <row r="117" spans="1:3" x14ac:dyDescent="0.35">
      <c r="A117" s="102"/>
      <c r="B117" s="102"/>
      <c r="C117" s="102"/>
    </row>
    <row r="118" spans="1:3" x14ac:dyDescent="0.35">
      <c r="A118" s="102"/>
      <c r="B118" s="102"/>
      <c r="C118" s="102"/>
    </row>
    <row r="119" spans="1:3" x14ac:dyDescent="0.35">
      <c r="A119" s="102"/>
      <c r="B119" s="102"/>
      <c r="C119" s="102"/>
    </row>
    <row r="120" spans="1:3" x14ac:dyDescent="0.35">
      <c r="A120" s="102"/>
      <c r="B120" s="102"/>
      <c r="C120" s="102"/>
    </row>
    <row r="121" spans="1:3" x14ac:dyDescent="0.35">
      <c r="A121" s="102"/>
      <c r="B121" s="102"/>
      <c r="C121" s="102"/>
    </row>
    <row r="122" spans="1:3" x14ac:dyDescent="0.35">
      <c r="A122" s="102"/>
      <c r="B122" s="102"/>
      <c r="C122" s="102"/>
    </row>
    <row r="123" spans="1:3" x14ac:dyDescent="0.35">
      <c r="A123" s="102"/>
      <c r="B123" s="102"/>
      <c r="C123" s="102"/>
    </row>
    <row r="124" spans="1:3" x14ac:dyDescent="0.35">
      <c r="A124" s="102"/>
      <c r="B124" s="102"/>
      <c r="C124" s="102"/>
    </row>
    <row r="125" spans="1:3" x14ac:dyDescent="0.35">
      <c r="A125" s="102"/>
      <c r="B125" s="102"/>
      <c r="C125" s="102"/>
    </row>
    <row r="126" spans="1:3" x14ac:dyDescent="0.35">
      <c r="A126" s="102"/>
      <c r="B126" s="102"/>
      <c r="C126" s="102"/>
    </row>
    <row r="127" spans="1:3" x14ac:dyDescent="0.35">
      <c r="A127" s="102"/>
      <c r="B127" s="102"/>
      <c r="C127" s="102"/>
    </row>
    <row r="128" spans="1:3" x14ac:dyDescent="0.35">
      <c r="A128" s="102"/>
      <c r="B128" s="102"/>
      <c r="C128" s="102"/>
    </row>
    <row r="129" spans="1:3" x14ac:dyDescent="0.35">
      <c r="A129" s="102"/>
      <c r="B129" s="102"/>
      <c r="C129" s="102"/>
    </row>
    <row r="130" spans="1:3" x14ac:dyDescent="0.35">
      <c r="A130" s="102"/>
      <c r="B130" s="102"/>
      <c r="C130" s="102"/>
    </row>
    <row r="131" spans="1:3" x14ac:dyDescent="0.35">
      <c r="A131" s="102"/>
      <c r="B131" s="102"/>
      <c r="C131" s="102"/>
    </row>
    <row r="132" spans="1:3" x14ac:dyDescent="0.35">
      <c r="A132" s="102"/>
      <c r="B132" s="102"/>
      <c r="C132" s="102"/>
    </row>
    <row r="133" spans="1:3" x14ac:dyDescent="0.35">
      <c r="A133" s="102"/>
      <c r="B133" s="102"/>
      <c r="C133" s="102"/>
    </row>
    <row r="134" spans="1:3" x14ac:dyDescent="0.35">
      <c r="A134" s="102"/>
      <c r="B134" s="102"/>
      <c r="C134" s="102"/>
    </row>
    <row r="135" spans="1:3" x14ac:dyDescent="0.35">
      <c r="A135" s="102"/>
      <c r="B135" s="102"/>
      <c r="C135" s="102"/>
    </row>
    <row r="136" spans="1:3" x14ac:dyDescent="0.35">
      <c r="A136" s="102"/>
      <c r="B136" s="102"/>
      <c r="C136" s="102"/>
    </row>
    <row r="137" spans="1:3" x14ac:dyDescent="0.35">
      <c r="A137" s="102"/>
      <c r="B137" s="102"/>
      <c r="C137" s="102"/>
    </row>
    <row r="138" spans="1:3" x14ac:dyDescent="0.35">
      <c r="A138" s="102"/>
      <c r="B138" s="102"/>
      <c r="C138" s="102"/>
    </row>
    <row r="139" spans="1:3" x14ac:dyDescent="0.35">
      <c r="A139" s="102"/>
      <c r="B139" s="102"/>
      <c r="C139" s="102"/>
    </row>
  </sheetData>
  <sheetProtection formatRows="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7E9A5-06FA-524A-B871-D67B0FA4F8F3}">
  <dimension ref="A1:F22"/>
  <sheetViews>
    <sheetView zoomScale="80" zoomScaleNormal="80" workbookViewId="0">
      <pane xSplit="1" ySplit="2" topLeftCell="B4" activePane="bottomRight" state="frozen"/>
      <selection pane="topRight" activeCell="B1" sqref="B1"/>
      <selection pane="bottomLeft" activeCell="A3" sqref="A3"/>
      <selection pane="bottomRight" activeCell="B4" sqref="B4"/>
    </sheetView>
  </sheetViews>
  <sheetFormatPr defaultColWidth="10.75" defaultRowHeight="15.5" x14ac:dyDescent="0.35"/>
  <cols>
    <col min="1" max="1" width="32.25" style="101" customWidth="1"/>
    <col min="2" max="4" width="48.58203125" style="101" customWidth="1"/>
    <col min="5" max="5" width="13.25" style="101" customWidth="1"/>
    <col min="6" max="6" width="14.75" style="1" customWidth="1"/>
    <col min="7" max="16384" width="10.75" style="1"/>
  </cols>
  <sheetData>
    <row r="1" spans="1:6" x14ac:dyDescent="0.35">
      <c r="A1" s="2"/>
      <c r="B1" s="165" t="s">
        <v>169</v>
      </c>
      <c r="C1" s="165"/>
      <c r="D1" s="165"/>
      <c r="E1" s="1"/>
    </row>
    <row r="2" spans="1:6" ht="66" customHeight="1" x14ac:dyDescent="0.35">
      <c r="A2" s="21" t="s">
        <v>170</v>
      </c>
      <c r="B2" s="42" t="s">
        <v>171</v>
      </c>
      <c r="C2" s="42" t="s">
        <v>172</v>
      </c>
      <c r="D2" s="42" t="s">
        <v>173</v>
      </c>
      <c r="E2" s="30"/>
      <c r="F2" s="11"/>
    </row>
    <row r="3" spans="1:6" ht="16.149999999999999" customHeight="1" x14ac:dyDescent="0.35">
      <c r="A3" s="12" t="s">
        <v>174</v>
      </c>
      <c r="B3" s="93">
        <v>10</v>
      </c>
      <c r="C3" s="93"/>
      <c r="D3" s="93"/>
      <c r="E3" s="1"/>
    </row>
    <row r="4" spans="1:6" ht="282" customHeight="1" x14ac:dyDescent="0.35">
      <c r="A4" s="12"/>
      <c r="B4" s="147" t="s">
        <v>175</v>
      </c>
      <c r="C4" s="93"/>
      <c r="D4" s="93"/>
      <c r="E4" s="1"/>
    </row>
    <row r="5" spans="1:6" ht="16.149999999999999" customHeight="1" x14ac:dyDescent="0.35">
      <c r="A5" s="12" t="s">
        <v>176</v>
      </c>
      <c r="B5" s="94"/>
      <c r="C5" s="94"/>
      <c r="D5" s="94"/>
      <c r="E5" s="1"/>
    </row>
    <row r="6" spans="1:6" ht="16.149999999999999" customHeight="1" x14ac:dyDescent="0.35">
      <c r="A6" s="12"/>
      <c r="B6" s="94"/>
      <c r="C6" s="94"/>
      <c r="D6" s="94"/>
      <c r="E6" s="1"/>
    </row>
    <row r="7" spans="1:6" ht="16.149999999999999" customHeight="1" x14ac:dyDescent="0.35">
      <c r="A7" s="12" t="s">
        <v>177</v>
      </c>
      <c r="B7" s="93"/>
      <c r="C7" s="93"/>
      <c r="D7" s="93"/>
      <c r="E7" s="1"/>
    </row>
    <row r="8" spans="1:6" ht="16.149999999999999" customHeight="1" x14ac:dyDescent="0.35">
      <c r="A8" s="12"/>
      <c r="B8" s="93"/>
      <c r="C8" s="93"/>
      <c r="D8" s="93"/>
      <c r="E8" s="1"/>
    </row>
    <row r="9" spans="1:6" ht="50.15" customHeight="1" x14ac:dyDescent="0.35">
      <c r="A9" s="13" t="s">
        <v>178</v>
      </c>
      <c r="B9" s="94"/>
      <c r="C9" s="94"/>
      <c r="D9" s="94"/>
      <c r="E9" s="1"/>
    </row>
    <row r="10" spans="1:6" ht="16.149999999999999" customHeight="1" x14ac:dyDescent="0.35">
      <c r="A10" s="12"/>
      <c r="B10" s="94"/>
      <c r="C10" s="94"/>
      <c r="D10" s="94"/>
      <c r="E10" s="1"/>
    </row>
    <row r="11" spans="1:6" ht="16.149999999999999" customHeight="1" x14ac:dyDescent="0.35">
      <c r="A11" s="12" t="s">
        <v>179</v>
      </c>
      <c r="B11" s="93"/>
      <c r="C11" s="93"/>
      <c r="D11" s="93"/>
      <c r="E11" s="1"/>
    </row>
    <row r="12" spans="1:6" ht="16.149999999999999" customHeight="1" x14ac:dyDescent="0.35">
      <c r="A12" s="12"/>
      <c r="B12" s="93"/>
      <c r="C12" s="93"/>
      <c r="D12" s="93"/>
      <c r="E12" s="1"/>
    </row>
    <row r="13" spans="1:6" ht="16.149999999999999" customHeight="1" x14ac:dyDescent="0.35">
      <c r="A13" s="18" t="s">
        <v>180</v>
      </c>
      <c r="B13" s="113">
        <f>B3+B5+B7+B9+B11</f>
        <v>10</v>
      </c>
      <c r="C13" s="113">
        <f t="shared" ref="C13:D13" si="0">C3+C5+C7+C9+C11</f>
        <v>0</v>
      </c>
      <c r="D13" s="113">
        <f t="shared" si="0"/>
        <v>0</v>
      </c>
      <c r="E13" s="1" t="s">
        <v>77</v>
      </c>
    </row>
    <row r="14" spans="1:6" ht="16.149999999999999" customHeight="1" x14ac:dyDescent="0.35">
      <c r="A14" s="18" t="s">
        <v>23</v>
      </c>
      <c r="B14" s="74">
        <v>0.3</v>
      </c>
      <c r="C14" s="74">
        <v>0.5</v>
      </c>
      <c r="D14" s="74">
        <v>0.2</v>
      </c>
      <c r="E14" s="70">
        <f>SUM(B14:D14)</f>
        <v>1</v>
      </c>
    </row>
    <row r="15" spans="1:6" ht="16.149999999999999" customHeight="1" x14ac:dyDescent="0.35">
      <c r="A15" s="19" t="s">
        <v>24</v>
      </c>
      <c r="B15" s="47">
        <f>B13*B14</f>
        <v>3</v>
      </c>
      <c r="C15" s="47">
        <f t="shared" ref="C15:D15" si="1">C13*C14</f>
        <v>0</v>
      </c>
      <c r="D15" s="47">
        <f t="shared" si="1"/>
        <v>0</v>
      </c>
      <c r="E15" s="79">
        <f>SUM(B15:D15)</f>
        <v>3</v>
      </c>
      <c r="F15" s="14" t="s">
        <v>181</v>
      </c>
    </row>
    <row r="16" spans="1:6" x14ac:dyDescent="0.35">
      <c r="A16" s="107"/>
      <c r="B16" s="166"/>
      <c r="C16" s="166"/>
      <c r="D16" s="166"/>
      <c r="E16" s="105"/>
      <c r="F16" s="59"/>
    </row>
    <row r="17" spans="1:6" ht="17.649999999999999" customHeight="1" x14ac:dyDescent="0.35">
      <c r="A17" s="103"/>
      <c r="B17" s="164"/>
      <c r="C17" s="164"/>
      <c r="D17" s="164"/>
      <c r="E17" s="105"/>
      <c r="F17" s="59"/>
    </row>
    <row r="18" spans="1:6" x14ac:dyDescent="0.35">
      <c r="A18" s="105"/>
      <c r="B18" s="164"/>
      <c r="C18" s="164"/>
      <c r="D18" s="164"/>
      <c r="E18" s="105"/>
      <c r="F18" s="59"/>
    </row>
    <row r="19" spans="1:6" x14ac:dyDescent="0.35">
      <c r="A19" s="105"/>
      <c r="B19" s="164"/>
      <c r="C19" s="164"/>
      <c r="D19" s="164"/>
      <c r="E19" s="105"/>
      <c r="F19" s="59"/>
    </row>
    <row r="20" spans="1:6" x14ac:dyDescent="0.35">
      <c r="A20" s="105"/>
      <c r="B20" s="164"/>
      <c r="C20" s="164"/>
      <c r="D20" s="164"/>
      <c r="E20" s="105"/>
      <c r="F20" s="59"/>
    </row>
    <row r="21" spans="1:6" x14ac:dyDescent="0.35">
      <c r="A21" s="105"/>
      <c r="B21" s="139"/>
      <c r="C21" s="98"/>
      <c r="D21" s="98"/>
      <c r="E21" s="105"/>
      <c r="F21" s="59"/>
    </row>
    <row r="22" spans="1:6" x14ac:dyDescent="0.35">
      <c r="B22" s="100"/>
      <c r="C22" s="100"/>
      <c r="D22" s="100"/>
    </row>
  </sheetData>
  <sheetProtection formatRows="0"/>
  <mergeCells count="6">
    <mergeCell ref="B20:D20"/>
    <mergeCell ref="B1:D1"/>
    <mergeCell ref="B16:D16"/>
    <mergeCell ref="B17:D17"/>
    <mergeCell ref="B18:D18"/>
    <mergeCell ref="B19:D1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43E5D-85BE-473C-8E0B-A614F7F42019}">
  <dimension ref="A1:F13"/>
  <sheetViews>
    <sheetView topLeftCell="A3" workbookViewId="0">
      <selection activeCell="A15" sqref="A15:A16"/>
    </sheetView>
  </sheetViews>
  <sheetFormatPr defaultColWidth="10.75" defaultRowHeight="15.5" x14ac:dyDescent="0.35"/>
  <cols>
    <col min="1" max="1" width="39" style="101" customWidth="1"/>
    <col min="2" max="2" width="16" style="101" customWidth="1"/>
    <col min="3" max="4" width="16.58203125" style="101" customWidth="1"/>
    <col min="5" max="5" width="10.75" style="101" customWidth="1"/>
    <col min="6" max="6" width="14" style="101" customWidth="1"/>
    <col min="7" max="7" width="10.75" style="1" customWidth="1"/>
    <col min="8" max="16384" width="10.75" style="1"/>
  </cols>
  <sheetData>
    <row r="1" spans="1:6" ht="15.65" customHeight="1" x14ac:dyDescent="0.35">
      <c r="A1" s="31"/>
      <c r="B1" s="167" t="s">
        <v>182</v>
      </c>
      <c r="C1" s="168"/>
      <c r="D1" s="169"/>
      <c r="E1" s="8"/>
      <c r="F1" s="8"/>
    </row>
    <row r="2" spans="1:6" ht="80.150000000000006" customHeight="1" x14ac:dyDescent="0.35">
      <c r="A2" s="29" t="s">
        <v>183</v>
      </c>
      <c r="B2" s="42" t="s">
        <v>184</v>
      </c>
      <c r="C2" s="42" t="s">
        <v>185</v>
      </c>
      <c r="D2" s="42" t="s">
        <v>186</v>
      </c>
      <c r="E2" s="10"/>
      <c r="F2" s="26"/>
    </row>
    <row r="3" spans="1:6" ht="16.149999999999999" customHeight="1" x14ac:dyDescent="0.35">
      <c r="A3" s="42" t="s">
        <v>187</v>
      </c>
      <c r="B3" s="93"/>
      <c r="C3" s="42"/>
      <c r="D3" s="42"/>
      <c r="E3" s="10"/>
      <c r="F3" s="8"/>
    </row>
    <row r="4" spans="1:6" ht="16.149999999999999" customHeight="1" x14ac:dyDescent="0.35">
      <c r="A4" s="42" t="s">
        <v>188</v>
      </c>
      <c r="B4" s="42"/>
      <c r="C4" s="93"/>
      <c r="D4" s="42"/>
      <c r="E4" s="10" t="s">
        <v>77</v>
      </c>
      <c r="F4" s="8"/>
    </row>
    <row r="5" spans="1:6" ht="16.149999999999999" customHeight="1" x14ac:dyDescent="0.35">
      <c r="A5" s="42" t="s">
        <v>189</v>
      </c>
      <c r="B5" s="42"/>
      <c r="C5" s="42"/>
      <c r="D5" s="93"/>
      <c r="E5" s="110">
        <f>B3+C4+D5</f>
        <v>0</v>
      </c>
      <c r="F5" s="117" t="s">
        <v>190</v>
      </c>
    </row>
    <row r="6" spans="1:6" x14ac:dyDescent="0.35">
      <c r="A6" s="166"/>
      <c r="B6" s="166"/>
      <c r="C6" s="166"/>
      <c r="D6" s="166"/>
      <c r="E6" s="105"/>
    </row>
    <row r="7" spans="1:6" ht="30.65" customHeight="1" x14ac:dyDescent="0.35">
      <c r="A7" s="164" t="s">
        <v>191</v>
      </c>
      <c r="B7" s="164"/>
      <c r="C7" s="164"/>
      <c r="D7" s="164"/>
      <c r="E7" s="105"/>
    </row>
    <row r="8" spans="1:6" ht="134.15" customHeight="1" x14ac:dyDescent="0.35">
      <c r="A8" s="164" t="s">
        <v>192</v>
      </c>
      <c r="B8" s="164"/>
      <c r="C8" s="164"/>
      <c r="D8" s="164"/>
      <c r="E8" s="105"/>
    </row>
    <row r="9" spans="1:6" ht="14.15" customHeight="1" x14ac:dyDescent="0.35">
      <c r="A9" s="164"/>
      <c r="B9" s="164"/>
      <c r="C9" s="164"/>
      <c r="D9" s="164"/>
      <c r="E9" s="105"/>
    </row>
    <row r="10" spans="1:6" x14ac:dyDescent="0.35">
      <c r="A10" s="164"/>
      <c r="B10" s="164"/>
      <c r="C10" s="164"/>
      <c r="D10" s="164"/>
      <c r="E10" s="105"/>
    </row>
    <row r="11" spans="1:6" ht="16.5" customHeight="1" x14ac:dyDescent="0.35">
      <c r="A11" s="164"/>
      <c r="B11" s="164"/>
      <c r="C11" s="164"/>
      <c r="D11" s="164"/>
      <c r="E11" s="105"/>
    </row>
    <row r="12" spans="1:6" x14ac:dyDescent="0.35">
      <c r="A12" s="164"/>
      <c r="B12" s="164"/>
      <c r="C12" s="164"/>
      <c r="D12" s="164"/>
      <c r="E12" s="105"/>
    </row>
    <row r="13" spans="1:6" x14ac:dyDescent="0.35">
      <c r="A13" s="105"/>
      <c r="B13" s="105"/>
      <c r="C13" s="105"/>
      <c r="D13" s="105"/>
      <c r="E13" s="105"/>
    </row>
  </sheetData>
  <sheetProtection formatRows="0"/>
  <mergeCells count="8">
    <mergeCell ref="A11:D11"/>
    <mergeCell ref="A12:D12"/>
    <mergeCell ref="B1:D1"/>
    <mergeCell ref="A6:D6"/>
    <mergeCell ref="A7:D7"/>
    <mergeCell ref="A8:D8"/>
    <mergeCell ref="A9:D9"/>
    <mergeCell ref="A10:D1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81120-3F81-2942-8241-ABFBFEDB5188}">
  <dimension ref="A1:K61"/>
  <sheetViews>
    <sheetView zoomScale="60" zoomScaleNormal="60" workbookViewId="0">
      <pane xSplit="1" ySplit="1" topLeftCell="E11" activePane="bottomRight" state="frozen"/>
      <selection pane="topRight" activeCell="B1" sqref="B1"/>
      <selection pane="bottomLeft" activeCell="A2" sqref="A2"/>
      <selection pane="bottomRight" activeCell="H16" sqref="H16"/>
    </sheetView>
  </sheetViews>
  <sheetFormatPr defaultColWidth="10.5" defaultRowHeight="15.5" x14ac:dyDescent="0.35"/>
  <cols>
    <col min="1" max="1" width="80.58203125" style="99" customWidth="1"/>
    <col min="2" max="5" width="32.58203125" style="99" customWidth="1"/>
    <col min="6" max="6" width="14.33203125" style="99" customWidth="1"/>
    <col min="7" max="7" width="10.33203125" style="99" customWidth="1"/>
    <col min="8" max="8" width="16.08203125" style="99" customWidth="1"/>
    <col min="9" max="9" width="15.5" style="99" customWidth="1"/>
    <col min="10" max="10" width="21.75" customWidth="1"/>
  </cols>
  <sheetData>
    <row r="1" spans="1:11" ht="119.15" customHeight="1" x14ac:dyDescent="0.35">
      <c r="A1" s="40" t="s">
        <v>193</v>
      </c>
      <c r="B1" s="23" t="s">
        <v>194</v>
      </c>
      <c r="C1" s="23" t="s">
        <v>195</v>
      </c>
      <c r="D1" s="23" t="s">
        <v>196</v>
      </c>
      <c r="E1" s="23" t="s">
        <v>197</v>
      </c>
      <c r="F1" s="23" t="s">
        <v>198</v>
      </c>
      <c r="G1" s="33" t="s">
        <v>105</v>
      </c>
      <c r="H1" s="33" t="s">
        <v>24</v>
      </c>
      <c r="I1" s="10"/>
      <c r="J1" s="8"/>
    </row>
    <row r="2" spans="1:11" ht="32.15" customHeight="1" x14ac:dyDescent="0.35">
      <c r="A2" s="60" t="s">
        <v>199</v>
      </c>
      <c r="B2" s="92">
        <v>8</v>
      </c>
      <c r="C2" s="92"/>
      <c r="D2" s="92"/>
      <c r="E2" s="92"/>
      <c r="F2" s="92"/>
      <c r="G2" s="71">
        <v>0.3</v>
      </c>
      <c r="H2" s="114">
        <f>(SUM(B2:F2)*G2)</f>
        <v>2.4</v>
      </c>
      <c r="I2" s="17"/>
      <c r="J2" s="17"/>
      <c r="K2" s="16"/>
    </row>
    <row r="3" spans="1:11" ht="32.15" customHeight="1" x14ac:dyDescent="0.35">
      <c r="A3" s="61"/>
      <c r="B3" s="92" t="s">
        <v>200</v>
      </c>
      <c r="C3" s="92"/>
      <c r="D3" s="92"/>
      <c r="E3" s="92"/>
      <c r="F3" s="92"/>
      <c r="G3" s="71"/>
      <c r="H3" s="114"/>
      <c r="I3" s="17"/>
      <c r="J3" s="17"/>
      <c r="K3" s="16"/>
    </row>
    <row r="4" spans="1:11" ht="32.15" customHeight="1" x14ac:dyDescent="0.35">
      <c r="A4" s="23" t="s">
        <v>201</v>
      </c>
      <c r="B4" s="85"/>
      <c r="C4" s="85"/>
      <c r="D4" s="85"/>
      <c r="E4" s="85"/>
      <c r="F4" s="85"/>
      <c r="G4" s="72">
        <v>0.1</v>
      </c>
      <c r="H4" s="114">
        <f>(SUM(B4:F4)*G4)</f>
        <v>0</v>
      </c>
      <c r="I4" s="8"/>
      <c r="J4" s="8"/>
    </row>
    <row r="5" spans="1:11" ht="32.15" customHeight="1" x14ac:dyDescent="0.35">
      <c r="A5" s="22"/>
      <c r="B5" s="85"/>
      <c r="C5" s="85"/>
      <c r="D5" s="85"/>
      <c r="E5" s="85"/>
      <c r="F5" s="85"/>
      <c r="G5" s="72"/>
      <c r="H5" s="114"/>
      <c r="I5" s="8"/>
      <c r="J5" s="8"/>
    </row>
    <row r="6" spans="1:11" ht="32.15" customHeight="1" x14ac:dyDescent="0.35">
      <c r="A6" s="23" t="s">
        <v>202</v>
      </c>
      <c r="B6" s="92"/>
      <c r="C6" s="92"/>
      <c r="D6" s="92"/>
      <c r="E6" s="92"/>
      <c r="F6" s="92"/>
      <c r="G6" s="72">
        <v>0.15</v>
      </c>
      <c r="H6" s="114">
        <f>(SUM(B6:F6)*G6)</f>
        <v>0</v>
      </c>
      <c r="I6" s="8"/>
      <c r="J6" s="8"/>
    </row>
    <row r="7" spans="1:11" ht="32.15" customHeight="1" x14ac:dyDescent="0.35">
      <c r="A7" s="22"/>
      <c r="B7" s="92"/>
      <c r="C7" s="92"/>
      <c r="D7" s="92"/>
      <c r="E7" s="92"/>
      <c r="F7" s="92"/>
      <c r="G7" s="72"/>
      <c r="H7" s="114"/>
      <c r="I7" s="8"/>
      <c r="J7" s="8"/>
    </row>
    <row r="8" spans="1:11" ht="32.15" customHeight="1" x14ac:dyDescent="0.35">
      <c r="A8" s="23" t="s">
        <v>203</v>
      </c>
      <c r="B8" s="85"/>
      <c r="C8" s="85"/>
      <c r="D8" s="85"/>
      <c r="E8" s="85"/>
      <c r="F8" s="85"/>
      <c r="G8" s="72">
        <v>0.15</v>
      </c>
      <c r="H8" s="114">
        <f>(SUM(B8:F8)*G8)</f>
        <v>0</v>
      </c>
      <c r="I8" s="8"/>
      <c r="J8" s="8"/>
    </row>
    <row r="9" spans="1:11" ht="32.15" customHeight="1" x14ac:dyDescent="0.35">
      <c r="A9" s="22"/>
      <c r="B9" s="85"/>
      <c r="C9" s="85"/>
      <c r="D9" s="85"/>
      <c r="E9" s="85"/>
      <c r="F9" s="85"/>
      <c r="G9" s="72"/>
      <c r="H9" s="114"/>
      <c r="I9" s="8"/>
      <c r="J9" s="8"/>
    </row>
    <row r="10" spans="1:11" ht="32.15" customHeight="1" x14ac:dyDescent="0.35">
      <c r="A10" s="23" t="s">
        <v>204</v>
      </c>
      <c r="B10" s="92">
        <v>8</v>
      </c>
      <c r="C10" s="92"/>
      <c r="D10" s="92"/>
      <c r="E10" s="92"/>
      <c r="F10" s="92"/>
      <c r="G10" s="72">
        <v>0.1</v>
      </c>
      <c r="H10" s="114">
        <f>(SUM(B10:F10)*G10)</f>
        <v>0.8</v>
      </c>
      <c r="I10" s="8"/>
      <c r="J10" s="8"/>
    </row>
    <row r="11" spans="1:11" ht="327" customHeight="1" x14ac:dyDescent="0.35">
      <c r="A11" s="23"/>
      <c r="B11" s="141" t="s">
        <v>205</v>
      </c>
      <c r="C11" s="141"/>
      <c r="D11" s="92"/>
      <c r="E11" s="92"/>
      <c r="F11" s="92"/>
      <c r="G11" s="34"/>
      <c r="H11" s="114"/>
      <c r="I11" s="8"/>
      <c r="J11" s="8"/>
    </row>
    <row r="12" spans="1:11" ht="32.15" customHeight="1" x14ac:dyDescent="0.35">
      <c r="A12" s="23" t="s">
        <v>206</v>
      </c>
      <c r="B12" s="85"/>
      <c r="C12" s="85">
        <v>0</v>
      </c>
      <c r="D12" s="85"/>
      <c r="E12" s="85"/>
      <c r="F12" s="85"/>
      <c r="G12" s="72">
        <v>0.15</v>
      </c>
      <c r="H12" s="114">
        <f>(SUM(B12:F12)*G12)</f>
        <v>0</v>
      </c>
      <c r="I12" s="8"/>
      <c r="J12" s="8"/>
    </row>
    <row r="13" spans="1:11" ht="44.5" customHeight="1" x14ac:dyDescent="0.35">
      <c r="A13" s="23"/>
      <c r="B13" s="85"/>
      <c r="C13" s="85"/>
      <c r="D13" s="85"/>
      <c r="E13" s="85"/>
      <c r="F13" s="85"/>
      <c r="G13" s="72"/>
      <c r="H13" s="114"/>
      <c r="I13" s="8"/>
      <c r="J13" s="8"/>
    </row>
    <row r="14" spans="1:11" ht="32.15" customHeight="1" x14ac:dyDescent="0.35">
      <c r="A14" s="23" t="s">
        <v>207</v>
      </c>
      <c r="B14" s="92"/>
      <c r="C14" s="92"/>
      <c r="D14" s="92"/>
      <c r="E14" s="92"/>
      <c r="F14" s="92"/>
      <c r="G14" s="72">
        <v>0.05</v>
      </c>
      <c r="H14" s="114">
        <f>(SUM(B14:F14)*G14)</f>
        <v>0</v>
      </c>
      <c r="I14" s="8"/>
      <c r="J14" s="8"/>
    </row>
    <row r="15" spans="1:11" ht="32.15" customHeight="1" x14ac:dyDescent="0.35">
      <c r="A15" s="23"/>
      <c r="B15" s="92"/>
      <c r="C15" s="92"/>
      <c r="D15" s="92"/>
      <c r="E15" s="92"/>
      <c r="F15" s="92"/>
      <c r="G15" s="34"/>
      <c r="H15" s="114"/>
      <c r="I15" s="8"/>
      <c r="J15" s="8"/>
    </row>
    <row r="16" spans="1:11" ht="18" customHeight="1" x14ac:dyDescent="0.35">
      <c r="A16"/>
      <c r="B16"/>
      <c r="C16"/>
      <c r="D16"/>
      <c r="E16"/>
      <c r="F16" s="38" t="s">
        <v>77</v>
      </c>
      <c r="G16" s="9">
        <f>SUM(G2:G14)</f>
        <v>1</v>
      </c>
      <c r="H16" s="115">
        <f>SUM(H2:H15)</f>
        <v>3.2</v>
      </c>
      <c r="I16" s="14" t="s">
        <v>181</v>
      </c>
      <c r="J16" s="8"/>
    </row>
    <row r="17" spans="1:10" ht="46.5" x14ac:dyDescent="0.35">
      <c r="A17" s="98" t="s">
        <v>208</v>
      </c>
      <c r="B17" s="139"/>
      <c r="C17" s="98"/>
      <c r="D17" s="98"/>
      <c r="E17" s="98"/>
      <c r="F17" s="98"/>
      <c r="G17" s="98"/>
      <c r="H17" s="98"/>
      <c r="I17" s="100"/>
      <c r="J17" s="8"/>
    </row>
    <row r="18" spans="1:10" x14ac:dyDescent="0.35">
      <c r="A18" s="98"/>
      <c r="B18" s="98"/>
      <c r="C18" s="98"/>
      <c r="D18" s="98"/>
      <c r="E18" s="98"/>
      <c r="F18" s="98"/>
      <c r="G18" s="98"/>
      <c r="H18" s="104"/>
      <c r="I18" s="100"/>
      <c r="J18" s="8"/>
    </row>
    <row r="19" spans="1:10" x14ac:dyDescent="0.35">
      <c r="A19" s="98"/>
      <c r="B19" s="98"/>
      <c r="C19" s="98"/>
      <c r="D19" s="98"/>
      <c r="E19" s="98"/>
      <c r="F19" s="98"/>
      <c r="G19" s="98"/>
      <c r="H19" s="98"/>
      <c r="I19" s="100"/>
      <c r="J19" s="8"/>
    </row>
    <row r="20" spans="1:10" x14ac:dyDescent="0.35">
      <c r="A20" s="98"/>
      <c r="B20" s="98"/>
      <c r="C20" s="98"/>
      <c r="D20" s="98"/>
      <c r="E20" s="98"/>
      <c r="F20" s="98"/>
      <c r="G20" s="98"/>
      <c r="H20" s="104"/>
      <c r="I20" s="100"/>
      <c r="J20" s="8"/>
    </row>
    <row r="21" spans="1:10" x14ac:dyDescent="0.35">
      <c r="A21" s="98"/>
      <c r="B21" s="98"/>
      <c r="C21" s="98"/>
      <c r="D21" s="98"/>
      <c r="E21" s="98"/>
      <c r="F21" s="98"/>
      <c r="G21" s="104"/>
      <c r="H21" s="98"/>
      <c r="I21" s="100"/>
      <c r="J21" s="8"/>
    </row>
    <row r="22" spans="1:10" x14ac:dyDescent="0.35">
      <c r="A22" s="98"/>
      <c r="B22" s="98"/>
      <c r="C22" s="98"/>
      <c r="D22" s="98"/>
      <c r="E22" s="98"/>
      <c r="F22" s="98"/>
      <c r="G22" s="98"/>
      <c r="H22" s="104"/>
      <c r="I22" s="100"/>
      <c r="J22" s="8"/>
    </row>
    <row r="23" spans="1:10" x14ac:dyDescent="0.35">
      <c r="A23" s="100"/>
      <c r="B23" s="100"/>
      <c r="C23" s="100"/>
      <c r="D23" s="100"/>
      <c r="E23" s="100"/>
      <c r="F23" s="100"/>
      <c r="G23" s="104"/>
      <c r="H23" s="102"/>
      <c r="I23" s="100"/>
      <c r="J23" s="8"/>
    </row>
    <row r="24" spans="1:10" x14ac:dyDescent="0.35">
      <c r="A24" s="100"/>
      <c r="B24" s="100"/>
      <c r="C24" s="100"/>
      <c r="D24" s="100"/>
      <c r="E24" s="100"/>
      <c r="F24" s="100"/>
      <c r="G24" s="102"/>
      <c r="H24" s="100"/>
      <c r="I24" s="100"/>
      <c r="J24" s="8"/>
    </row>
    <row r="25" spans="1:10" x14ac:dyDescent="0.35">
      <c r="A25" s="100"/>
      <c r="B25" s="100"/>
      <c r="C25" s="100"/>
      <c r="D25" s="100"/>
      <c r="E25" s="100"/>
      <c r="F25" s="100"/>
      <c r="G25" s="100"/>
    </row>
    <row r="26" spans="1:10" x14ac:dyDescent="0.35">
      <c r="A26" s="100"/>
      <c r="B26" s="100"/>
      <c r="C26" s="100"/>
      <c r="D26" s="100"/>
      <c r="E26" s="100"/>
      <c r="F26" s="100"/>
    </row>
    <row r="27" spans="1:10" x14ac:dyDescent="0.35">
      <c r="A27" s="100"/>
      <c r="B27" s="100"/>
      <c r="C27" s="100"/>
      <c r="D27" s="100"/>
      <c r="E27" s="100"/>
      <c r="F27" s="100"/>
    </row>
    <row r="28" spans="1:10" x14ac:dyDescent="0.35">
      <c r="A28" s="100"/>
      <c r="B28" s="100"/>
      <c r="C28" s="100"/>
      <c r="D28" s="100"/>
      <c r="E28" s="100"/>
      <c r="F28" s="100"/>
    </row>
    <row r="29" spans="1:10" x14ac:dyDescent="0.35">
      <c r="A29" s="100"/>
      <c r="B29" s="100"/>
    </row>
    <row r="30" spans="1:10" x14ac:dyDescent="0.35">
      <c r="A30" s="100"/>
      <c r="B30" s="100"/>
    </row>
    <row r="31" spans="1:10" x14ac:dyDescent="0.35">
      <c r="A31" s="100"/>
      <c r="B31" s="100"/>
    </row>
    <row r="32" spans="1:10" x14ac:dyDescent="0.35">
      <c r="A32" s="100"/>
      <c r="B32" s="100"/>
    </row>
    <row r="33" spans="1:2" x14ac:dyDescent="0.35">
      <c r="A33" s="100"/>
      <c r="B33" s="100"/>
    </row>
    <row r="34" spans="1:2" x14ac:dyDescent="0.35">
      <c r="B34" s="100"/>
    </row>
    <row r="35" spans="1:2" x14ac:dyDescent="0.35">
      <c r="B35" s="100"/>
    </row>
    <row r="36" spans="1:2" x14ac:dyDescent="0.35">
      <c r="B36" s="100"/>
    </row>
    <row r="37" spans="1:2" x14ac:dyDescent="0.35">
      <c r="B37" s="100"/>
    </row>
    <row r="38" spans="1:2" x14ac:dyDescent="0.35">
      <c r="B38" s="100"/>
    </row>
    <row r="39" spans="1:2" x14ac:dyDescent="0.35">
      <c r="B39" s="100"/>
    </row>
    <row r="40" spans="1:2" x14ac:dyDescent="0.35">
      <c r="B40" s="100"/>
    </row>
    <row r="41" spans="1:2" x14ac:dyDescent="0.35">
      <c r="B41" s="100"/>
    </row>
    <row r="42" spans="1:2" x14ac:dyDescent="0.35">
      <c r="B42" s="100"/>
    </row>
    <row r="43" spans="1:2" x14ac:dyDescent="0.35">
      <c r="B43" s="100"/>
    </row>
    <row r="44" spans="1:2" x14ac:dyDescent="0.35">
      <c r="B44" s="100"/>
    </row>
    <row r="45" spans="1:2" x14ac:dyDescent="0.35">
      <c r="B45" s="100"/>
    </row>
    <row r="46" spans="1:2" x14ac:dyDescent="0.35">
      <c r="B46" s="100"/>
    </row>
    <row r="47" spans="1:2" x14ac:dyDescent="0.35">
      <c r="B47" s="100"/>
    </row>
    <row r="48" spans="1:2" x14ac:dyDescent="0.35">
      <c r="B48" s="100"/>
    </row>
    <row r="49" spans="2:2" x14ac:dyDescent="0.35">
      <c r="B49" s="100"/>
    </row>
    <row r="50" spans="2:2" x14ac:dyDescent="0.35">
      <c r="B50" s="100"/>
    </row>
    <row r="51" spans="2:2" x14ac:dyDescent="0.35">
      <c r="B51" s="100"/>
    </row>
    <row r="52" spans="2:2" x14ac:dyDescent="0.35">
      <c r="B52" s="100"/>
    </row>
    <row r="53" spans="2:2" x14ac:dyDescent="0.35">
      <c r="B53" s="100"/>
    </row>
    <row r="54" spans="2:2" x14ac:dyDescent="0.35">
      <c r="B54" s="100"/>
    </row>
    <row r="55" spans="2:2" x14ac:dyDescent="0.35">
      <c r="B55" s="100"/>
    </row>
    <row r="56" spans="2:2" x14ac:dyDescent="0.35">
      <c r="B56" s="100"/>
    </row>
    <row r="57" spans="2:2" x14ac:dyDescent="0.35">
      <c r="B57" s="100"/>
    </row>
    <row r="58" spans="2:2" x14ac:dyDescent="0.35">
      <c r="B58" s="100"/>
    </row>
    <row r="59" spans="2:2" x14ac:dyDescent="0.35">
      <c r="B59" s="100"/>
    </row>
    <row r="60" spans="2:2" x14ac:dyDescent="0.35">
      <c r="B60" s="100"/>
    </row>
    <row r="61" spans="2:2" x14ac:dyDescent="0.35">
      <c r="B61" s="100"/>
    </row>
  </sheetData>
  <sheetProtection formatRows="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CB951-26A3-43FC-981F-1AA89DD7782F}">
  <dimension ref="A1:F93"/>
  <sheetViews>
    <sheetView zoomScale="70" zoomScaleNormal="70" workbookViewId="0">
      <pane xSplit="1" ySplit="1" topLeftCell="B2" activePane="bottomRight" state="frozen"/>
      <selection pane="topRight" activeCell="B1" sqref="B1"/>
      <selection pane="bottomLeft" activeCell="A2" sqref="A2"/>
      <selection pane="bottomRight" activeCell="B72" sqref="B72"/>
    </sheetView>
  </sheetViews>
  <sheetFormatPr defaultColWidth="10.75" defaultRowHeight="15.75" customHeight="1" x14ac:dyDescent="0.35"/>
  <cols>
    <col min="1" max="1" width="64.58203125" style="98" customWidth="1"/>
    <col min="2" max="3" width="64.58203125" style="100" customWidth="1"/>
    <col min="4" max="5" width="16.58203125" style="100" customWidth="1"/>
    <col min="6" max="6" width="18.5" style="100" customWidth="1"/>
    <col min="7" max="16384" width="10.75" style="8"/>
  </cols>
  <sheetData>
    <row r="1" spans="1:6" ht="32.15" customHeight="1" x14ac:dyDescent="0.35">
      <c r="A1" s="33" t="s">
        <v>21</v>
      </c>
      <c r="B1" s="23" t="s">
        <v>209</v>
      </c>
      <c r="C1" s="23" t="s">
        <v>210</v>
      </c>
      <c r="D1" s="33" t="s">
        <v>23</v>
      </c>
      <c r="E1" s="33" t="s">
        <v>24</v>
      </c>
      <c r="F1" s="8"/>
    </row>
    <row r="2" spans="1:6" ht="32.15" customHeight="1" x14ac:dyDescent="0.35">
      <c r="A2" s="23" t="s">
        <v>211</v>
      </c>
      <c r="B2" s="92"/>
      <c r="C2" s="92"/>
      <c r="D2" s="72">
        <v>0.03</v>
      </c>
      <c r="E2" s="44">
        <f t="shared" ref="E2:E64" si="0">(B2+C2)*D2</f>
        <v>0</v>
      </c>
      <c r="F2" s="9"/>
    </row>
    <row r="3" spans="1:6" ht="32.15" customHeight="1" x14ac:dyDescent="0.35">
      <c r="A3" s="23"/>
      <c r="B3" s="92"/>
      <c r="C3" s="92"/>
      <c r="D3" s="72"/>
      <c r="E3" s="44"/>
      <c r="F3" s="9"/>
    </row>
    <row r="4" spans="1:6" ht="32.15" customHeight="1" x14ac:dyDescent="0.35">
      <c r="A4" s="23" t="s">
        <v>212</v>
      </c>
      <c r="B4" s="92"/>
      <c r="C4" s="97"/>
      <c r="D4" s="72">
        <v>0.03</v>
      </c>
      <c r="E4" s="44">
        <f t="shared" si="0"/>
        <v>0</v>
      </c>
      <c r="F4" s="9"/>
    </row>
    <row r="5" spans="1:6" ht="32.15" customHeight="1" x14ac:dyDescent="0.35">
      <c r="A5" s="23"/>
      <c r="B5" s="92"/>
      <c r="C5" s="97"/>
      <c r="D5" s="72"/>
      <c r="E5" s="44"/>
      <c r="F5" s="9"/>
    </row>
    <row r="6" spans="1:6" ht="32.15" customHeight="1" x14ac:dyDescent="0.35">
      <c r="A6" s="23" t="s">
        <v>213</v>
      </c>
      <c r="B6" s="97"/>
      <c r="C6" s="92"/>
      <c r="D6" s="67">
        <v>0.04</v>
      </c>
      <c r="E6" s="44">
        <f t="shared" si="0"/>
        <v>0</v>
      </c>
      <c r="F6" s="8"/>
    </row>
    <row r="7" spans="1:6" ht="32.15" customHeight="1" x14ac:dyDescent="0.35">
      <c r="A7" s="23"/>
      <c r="B7" s="97"/>
      <c r="C7" s="92"/>
      <c r="D7" s="67"/>
      <c r="E7" s="44"/>
      <c r="F7" s="8"/>
    </row>
    <row r="8" spans="1:6" ht="32.15" customHeight="1" x14ac:dyDescent="0.35">
      <c r="A8" s="23" t="s">
        <v>214</v>
      </c>
      <c r="B8" s="97"/>
      <c r="C8" s="97"/>
      <c r="D8" s="67">
        <v>0.03</v>
      </c>
      <c r="E8" s="44">
        <f t="shared" si="0"/>
        <v>0</v>
      </c>
      <c r="F8" s="8"/>
    </row>
    <row r="9" spans="1:6" ht="32.15" customHeight="1" x14ac:dyDescent="0.35">
      <c r="A9" s="23"/>
      <c r="B9" s="97"/>
      <c r="C9" s="97"/>
      <c r="D9" s="67"/>
      <c r="E9" s="44"/>
      <c r="F9" s="8"/>
    </row>
    <row r="10" spans="1:6" ht="32.15" customHeight="1" x14ac:dyDescent="0.35">
      <c r="A10" s="23" t="s">
        <v>215</v>
      </c>
      <c r="B10" s="92"/>
      <c r="C10" s="92"/>
      <c r="D10" s="67">
        <v>0.03</v>
      </c>
      <c r="E10" s="44">
        <f t="shared" si="0"/>
        <v>0</v>
      </c>
      <c r="F10" s="8"/>
    </row>
    <row r="11" spans="1:6" ht="32.15" customHeight="1" x14ac:dyDescent="0.35">
      <c r="A11" s="23"/>
      <c r="B11" s="92"/>
      <c r="C11" s="92"/>
      <c r="D11" s="67"/>
      <c r="E11" s="44"/>
      <c r="F11" s="8"/>
    </row>
    <row r="12" spans="1:6" ht="32.15" customHeight="1" x14ac:dyDescent="0.35">
      <c r="A12" s="23" t="s">
        <v>216</v>
      </c>
      <c r="B12" s="92"/>
      <c r="C12" s="97"/>
      <c r="D12" s="67">
        <v>0.02</v>
      </c>
      <c r="E12" s="44">
        <f t="shared" si="0"/>
        <v>0</v>
      </c>
      <c r="F12" s="8"/>
    </row>
    <row r="13" spans="1:6" ht="32.15" customHeight="1" x14ac:dyDescent="0.35">
      <c r="A13" s="23"/>
      <c r="B13" s="92"/>
      <c r="C13" s="97"/>
      <c r="D13" s="67"/>
      <c r="E13" s="44"/>
      <c r="F13" s="8"/>
    </row>
    <row r="14" spans="1:6" ht="32.15" customHeight="1" x14ac:dyDescent="0.35">
      <c r="A14" s="23" t="s">
        <v>217</v>
      </c>
      <c r="B14" s="97"/>
      <c r="C14" s="92"/>
      <c r="D14" s="67">
        <v>0.04</v>
      </c>
      <c r="E14" s="44">
        <f t="shared" si="0"/>
        <v>0</v>
      </c>
      <c r="F14" s="8"/>
    </row>
    <row r="15" spans="1:6" ht="32.15" customHeight="1" x14ac:dyDescent="0.35">
      <c r="A15" s="23"/>
      <c r="B15" s="97"/>
      <c r="C15" s="92"/>
      <c r="D15" s="67"/>
      <c r="E15" s="44"/>
      <c r="F15" s="8"/>
    </row>
    <row r="16" spans="1:6" ht="32.15" customHeight="1" x14ac:dyDescent="0.35">
      <c r="A16" s="23" t="s">
        <v>218</v>
      </c>
      <c r="B16" s="97"/>
      <c r="C16" s="97"/>
      <c r="D16" s="67">
        <v>0.04</v>
      </c>
      <c r="E16" s="44">
        <f t="shared" si="0"/>
        <v>0</v>
      </c>
      <c r="F16" s="8"/>
    </row>
    <row r="17" spans="1:6" ht="32.15" customHeight="1" x14ac:dyDescent="0.35">
      <c r="A17" s="23"/>
      <c r="B17" s="97"/>
      <c r="C17" s="97"/>
      <c r="D17" s="67"/>
      <c r="E17" s="44"/>
      <c r="F17" s="8"/>
    </row>
    <row r="18" spans="1:6" ht="32.15" customHeight="1" x14ac:dyDescent="0.35">
      <c r="A18" s="23" t="s">
        <v>219</v>
      </c>
      <c r="B18" s="92"/>
      <c r="C18" s="92"/>
      <c r="D18" s="67">
        <v>0.04</v>
      </c>
      <c r="E18" s="44">
        <f t="shared" si="0"/>
        <v>0</v>
      </c>
      <c r="F18" s="8"/>
    </row>
    <row r="19" spans="1:6" ht="32.15" customHeight="1" x14ac:dyDescent="0.35">
      <c r="A19" s="23"/>
      <c r="B19" s="92"/>
      <c r="C19" s="92"/>
      <c r="D19" s="67"/>
      <c r="E19" s="44"/>
      <c r="F19" s="8"/>
    </row>
    <row r="20" spans="1:6" ht="32.15" customHeight="1" x14ac:dyDescent="0.35">
      <c r="A20" s="23" t="s">
        <v>220</v>
      </c>
      <c r="B20" s="92"/>
      <c r="C20" s="97"/>
      <c r="D20" s="67">
        <v>0.04</v>
      </c>
      <c r="E20" s="44">
        <f t="shared" si="0"/>
        <v>0</v>
      </c>
      <c r="F20" s="8"/>
    </row>
    <row r="21" spans="1:6" ht="32.15" customHeight="1" x14ac:dyDescent="0.35">
      <c r="A21" s="23"/>
      <c r="B21" s="92"/>
      <c r="C21" s="97"/>
      <c r="D21" s="67"/>
      <c r="E21" s="44"/>
      <c r="F21" s="8"/>
    </row>
    <row r="22" spans="1:6" ht="32.15" customHeight="1" x14ac:dyDescent="0.35">
      <c r="A22" s="23" t="s">
        <v>221</v>
      </c>
      <c r="B22" s="97"/>
      <c r="C22" s="92"/>
      <c r="D22" s="67">
        <v>0.04</v>
      </c>
      <c r="E22" s="44">
        <f t="shared" si="0"/>
        <v>0</v>
      </c>
      <c r="F22" s="8"/>
    </row>
    <row r="23" spans="1:6" ht="32.15" customHeight="1" x14ac:dyDescent="0.35">
      <c r="A23" s="23"/>
      <c r="B23" s="97"/>
      <c r="C23" s="92"/>
      <c r="D23" s="67"/>
      <c r="E23" s="44"/>
      <c r="F23" s="8"/>
    </row>
    <row r="24" spans="1:6" ht="32.15" customHeight="1" x14ac:dyDescent="0.35">
      <c r="A24" s="23" t="s">
        <v>222</v>
      </c>
      <c r="B24" s="97"/>
      <c r="C24" s="97"/>
      <c r="D24" s="67">
        <v>0.04</v>
      </c>
      <c r="E24" s="44">
        <f t="shared" si="0"/>
        <v>0</v>
      </c>
      <c r="F24" s="8"/>
    </row>
    <row r="25" spans="1:6" ht="32.15" customHeight="1" x14ac:dyDescent="0.35">
      <c r="A25" s="23"/>
      <c r="B25" s="97"/>
      <c r="C25" s="97"/>
      <c r="D25" s="67"/>
      <c r="E25" s="44"/>
      <c r="F25" s="8"/>
    </row>
    <row r="26" spans="1:6" ht="32.15" customHeight="1" x14ac:dyDescent="0.35">
      <c r="A26" s="23" t="s">
        <v>223</v>
      </c>
      <c r="B26" s="92"/>
      <c r="C26" s="92"/>
      <c r="D26" s="67">
        <v>0.04</v>
      </c>
      <c r="E26" s="44">
        <f t="shared" si="0"/>
        <v>0</v>
      </c>
      <c r="F26" s="8"/>
    </row>
    <row r="27" spans="1:6" ht="32.15" customHeight="1" x14ac:dyDescent="0.35">
      <c r="A27" s="23"/>
      <c r="B27" s="92"/>
      <c r="C27" s="92"/>
      <c r="D27" s="67"/>
      <c r="E27" s="44"/>
      <c r="F27" s="8"/>
    </row>
    <row r="28" spans="1:6" ht="32.15" customHeight="1" x14ac:dyDescent="0.35">
      <c r="A28" s="23" t="s">
        <v>224</v>
      </c>
      <c r="B28" s="92"/>
      <c r="C28" s="97"/>
      <c r="D28" s="67">
        <v>0.02</v>
      </c>
      <c r="E28" s="44">
        <f t="shared" si="0"/>
        <v>0</v>
      </c>
      <c r="F28" s="8"/>
    </row>
    <row r="29" spans="1:6" ht="32.15" customHeight="1" x14ac:dyDescent="0.35">
      <c r="A29" s="23"/>
      <c r="B29" s="92"/>
      <c r="C29" s="97"/>
      <c r="D29" s="67"/>
      <c r="E29" s="44"/>
      <c r="F29" s="8"/>
    </row>
    <row r="30" spans="1:6" ht="32.15" customHeight="1" x14ac:dyDescent="0.35">
      <c r="A30" s="23" t="s">
        <v>225</v>
      </c>
      <c r="B30" s="97"/>
      <c r="C30" s="92"/>
      <c r="D30" s="67">
        <v>0.02</v>
      </c>
      <c r="E30" s="44">
        <f t="shared" si="0"/>
        <v>0</v>
      </c>
      <c r="F30" s="8"/>
    </row>
    <row r="31" spans="1:6" ht="32.15" customHeight="1" x14ac:dyDescent="0.35">
      <c r="A31" s="23"/>
      <c r="B31" s="97"/>
      <c r="C31" s="92"/>
      <c r="D31" s="67"/>
      <c r="E31" s="44"/>
      <c r="F31" s="8"/>
    </row>
    <row r="32" spans="1:6" ht="32.15" customHeight="1" x14ac:dyDescent="0.35">
      <c r="A32" s="23" t="s">
        <v>226</v>
      </c>
      <c r="B32" s="97"/>
      <c r="C32" s="97"/>
      <c r="D32" s="67">
        <v>0.03</v>
      </c>
      <c r="E32" s="44">
        <f t="shared" si="0"/>
        <v>0</v>
      </c>
      <c r="F32" s="8"/>
    </row>
    <row r="33" spans="1:6" ht="32.15" customHeight="1" x14ac:dyDescent="0.35">
      <c r="A33" s="23"/>
      <c r="B33" s="97"/>
      <c r="C33" s="97"/>
      <c r="D33" s="67"/>
      <c r="E33" s="44"/>
      <c r="F33" s="8"/>
    </row>
    <row r="34" spans="1:6" ht="32.15" customHeight="1" x14ac:dyDescent="0.35">
      <c r="A34" s="23" t="s">
        <v>227</v>
      </c>
      <c r="B34" s="92"/>
      <c r="C34" s="92"/>
      <c r="D34" s="67">
        <v>0.02</v>
      </c>
      <c r="E34" s="44">
        <f t="shared" si="0"/>
        <v>0</v>
      </c>
      <c r="F34" s="8"/>
    </row>
    <row r="35" spans="1:6" ht="32.15" customHeight="1" x14ac:dyDescent="0.35">
      <c r="A35" s="23"/>
      <c r="B35" s="92"/>
      <c r="C35" s="92"/>
      <c r="D35" s="67"/>
      <c r="E35" s="44"/>
      <c r="F35" s="8"/>
    </row>
    <row r="36" spans="1:6" ht="32.15" customHeight="1" x14ac:dyDescent="0.35">
      <c r="A36" s="23" t="s">
        <v>228</v>
      </c>
      <c r="B36" s="92"/>
      <c r="C36" s="97"/>
      <c r="D36" s="67">
        <v>0.03</v>
      </c>
      <c r="E36" s="44">
        <f t="shared" si="0"/>
        <v>0</v>
      </c>
      <c r="F36" s="8"/>
    </row>
    <row r="37" spans="1:6" ht="32.15" customHeight="1" x14ac:dyDescent="0.35">
      <c r="A37" s="23"/>
      <c r="B37" s="92"/>
      <c r="C37" s="97"/>
      <c r="D37" s="67"/>
      <c r="E37" s="44"/>
      <c r="F37" s="8"/>
    </row>
    <row r="38" spans="1:6" ht="32.15" customHeight="1" x14ac:dyDescent="0.35">
      <c r="A38" s="23" t="s">
        <v>229</v>
      </c>
      <c r="B38" s="97"/>
      <c r="C38" s="92"/>
      <c r="D38" s="67">
        <v>0.02</v>
      </c>
      <c r="E38" s="44">
        <f t="shared" si="0"/>
        <v>0</v>
      </c>
      <c r="F38" s="8"/>
    </row>
    <row r="39" spans="1:6" ht="32.15" customHeight="1" x14ac:dyDescent="0.35">
      <c r="A39" s="23"/>
      <c r="B39" s="97"/>
      <c r="C39" s="92"/>
      <c r="D39" s="67"/>
      <c r="E39" s="44"/>
      <c r="F39" s="8"/>
    </row>
    <row r="40" spans="1:6" ht="32.15" customHeight="1" x14ac:dyDescent="0.35">
      <c r="A40" s="23" t="s">
        <v>230</v>
      </c>
      <c r="B40" s="97"/>
      <c r="C40" s="97"/>
      <c r="D40" s="67">
        <v>0.03</v>
      </c>
      <c r="E40" s="44">
        <f t="shared" si="0"/>
        <v>0</v>
      </c>
      <c r="F40" s="8"/>
    </row>
    <row r="41" spans="1:6" ht="32.15" customHeight="1" x14ac:dyDescent="0.35">
      <c r="A41" s="23"/>
      <c r="B41" s="97"/>
      <c r="C41" s="97"/>
      <c r="D41" s="67"/>
      <c r="E41" s="44"/>
      <c r="F41" s="8"/>
    </row>
    <row r="42" spans="1:6" ht="32.15" customHeight="1" x14ac:dyDescent="0.35">
      <c r="A42" s="23" t="s">
        <v>231</v>
      </c>
      <c r="B42" s="92"/>
      <c r="C42" s="92"/>
      <c r="D42" s="67">
        <v>0.03</v>
      </c>
      <c r="E42" s="44">
        <f t="shared" si="0"/>
        <v>0</v>
      </c>
      <c r="F42" s="8"/>
    </row>
    <row r="43" spans="1:6" ht="32.15" customHeight="1" x14ac:dyDescent="0.35">
      <c r="A43" s="23"/>
      <c r="B43" s="92"/>
      <c r="C43" s="92"/>
      <c r="D43" s="67"/>
      <c r="E43" s="44"/>
      <c r="F43" s="8"/>
    </row>
    <row r="44" spans="1:6" ht="32.15" customHeight="1" x14ac:dyDescent="0.35">
      <c r="A44" s="23" t="s">
        <v>232</v>
      </c>
      <c r="B44" s="92"/>
      <c r="C44" s="97"/>
      <c r="D44" s="67">
        <v>0.02</v>
      </c>
      <c r="E44" s="44">
        <f t="shared" si="0"/>
        <v>0</v>
      </c>
      <c r="F44" s="8"/>
    </row>
    <row r="45" spans="1:6" ht="32.15" customHeight="1" x14ac:dyDescent="0.35">
      <c r="A45" s="23"/>
      <c r="B45" s="92"/>
      <c r="C45" s="97"/>
      <c r="D45" s="67"/>
      <c r="E45" s="44"/>
      <c r="F45" s="8"/>
    </row>
    <row r="46" spans="1:6" ht="32.15" customHeight="1" x14ac:dyDescent="0.35">
      <c r="A46" s="23" t="s">
        <v>233</v>
      </c>
      <c r="B46" s="97"/>
      <c r="C46" s="92"/>
      <c r="D46" s="67">
        <v>0.03</v>
      </c>
      <c r="E46" s="44">
        <f t="shared" si="0"/>
        <v>0</v>
      </c>
      <c r="F46" s="8"/>
    </row>
    <row r="47" spans="1:6" ht="32.15" customHeight="1" x14ac:dyDescent="0.35">
      <c r="A47" s="23"/>
      <c r="B47" s="97"/>
      <c r="C47" s="92"/>
      <c r="D47" s="67"/>
      <c r="E47" s="44"/>
      <c r="F47" s="8"/>
    </row>
    <row r="48" spans="1:6" ht="32.15" customHeight="1" x14ac:dyDescent="0.35">
      <c r="A48" s="23" t="s">
        <v>234</v>
      </c>
      <c r="B48" s="97"/>
      <c r="C48" s="97"/>
      <c r="D48" s="67">
        <v>0.02</v>
      </c>
      <c r="E48" s="44">
        <f t="shared" si="0"/>
        <v>0</v>
      </c>
      <c r="F48" s="8"/>
    </row>
    <row r="49" spans="1:6" ht="32.15" customHeight="1" x14ac:dyDescent="0.35">
      <c r="A49" s="23"/>
      <c r="B49" s="97"/>
      <c r="C49" s="97"/>
      <c r="D49" s="67"/>
      <c r="E49" s="44"/>
      <c r="F49" s="8"/>
    </row>
    <row r="50" spans="1:6" ht="32.15" customHeight="1" x14ac:dyDescent="0.35">
      <c r="A50" s="23" t="s">
        <v>235</v>
      </c>
      <c r="B50" s="92"/>
      <c r="C50" s="92"/>
      <c r="D50" s="67">
        <v>0.03</v>
      </c>
      <c r="E50" s="44">
        <f t="shared" si="0"/>
        <v>0</v>
      </c>
      <c r="F50" s="8"/>
    </row>
    <row r="51" spans="1:6" ht="32.15" customHeight="1" x14ac:dyDescent="0.35">
      <c r="A51" s="23"/>
      <c r="B51" s="92"/>
      <c r="C51" s="92"/>
      <c r="D51" s="67"/>
      <c r="E51" s="44"/>
      <c r="F51" s="8"/>
    </row>
    <row r="52" spans="1:6" ht="32.15" customHeight="1" x14ac:dyDescent="0.35">
      <c r="A52" s="23" t="s">
        <v>236</v>
      </c>
      <c r="B52" s="92"/>
      <c r="C52" s="97"/>
      <c r="D52" s="67">
        <v>0.03</v>
      </c>
      <c r="E52" s="44">
        <f t="shared" si="0"/>
        <v>0</v>
      </c>
      <c r="F52" s="8"/>
    </row>
    <row r="53" spans="1:6" ht="32.15" customHeight="1" x14ac:dyDescent="0.35">
      <c r="A53" s="23"/>
      <c r="B53" s="92"/>
      <c r="C53" s="97"/>
      <c r="D53" s="67"/>
      <c r="E53" s="44"/>
      <c r="F53" s="8"/>
    </row>
    <row r="54" spans="1:6" ht="32.15" customHeight="1" x14ac:dyDescent="0.35">
      <c r="A54" s="23" t="s">
        <v>237</v>
      </c>
      <c r="B54" s="97"/>
      <c r="C54" s="92"/>
      <c r="D54" s="67">
        <v>0.03</v>
      </c>
      <c r="E54" s="44">
        <f t="shared" si="0"/>
        <v>0</v>
      </c>
      <c r="F54" s="9"/>
    </row>
    <row r="55" spans="1:6" ht="32.15" customHeight="1" x14ac:dyDescent="0.35">
      <c r="A55" s="23"/>
      <c r="B55" s="97"/>
      <c r="C55" s="92"/>
      <c r="D55" s="67"/>
      <c r="E55" s="44"/>
      <c r="F55" s="9"/>
    </row>
    <row r="56" spans="1:6" s="135" customFormat="1" ht="32.15" customHeight="1" x14ac:dyDescent="0.35">
      <c r="A56" s="23" t="s">
        <v>238</v>
      </c>
      <c r="B56" s="133"/>
      <c r="C56" s="97"/>
      <c r="D56" s="67">
        <v>0.03</v>
      </c>
      <c r="E56" s="44">
        <f t="shared" si="0"/>
        <v>0</v>
      </c>
      <c r="F56" s="134"/>
    </row>
    <row r="57" spans="1:6" ht="32.15" customHeight="1" x14ac:dyDescent="0.35">
      <c r="A57" s="23"/>
      <c r="B57" s="97"/>
      <c r="C57" s="97"/>
      <c r="D57" s="67"/>
      <c r="E57" s="44"/>
      <c r="F57" s="9"/>
    </row>
    <row r="58" spans="1:6" ht="32.15" customHeight="1" x14ac:dyDescent="0.35">
      <c r="A58" s="23" t="s">
        <v>239</v>
      </c>
      <c r="B58" s="92"/>
      <c r="C58" s="92"/>
      <c r="D58" s="67">
        <v>0.03</v>
      </c>
      <c r="E58" s="44">
        <f t="shared" si="0"/>
        <v>0</v>
      </c>
      <c r="F58" s="9"/>
    </row>
    <row r="59" spans="1:6" ht="32.15" customHeight="1" x14ac:dyDescent="0.35">
      <c r="A59" s="23"/>
      <c r="B59" s="92"/>
      <c r="C59" s="92"/>
      <c r="D59" s="67"/>
      <c r="E59" s="44"/>
      <c r="F59" s="9"/>
    </row>
    <row r="60" spans="1:6" ht="32.15" customHeight="1" x14ac:dyDescent="0.35">
      <c r="A60" s="23" t="s">
        <v>240</v>
      </c>
      <c r="B60" s="92"/>
      <c r="C60" s="97"/>
      <c r="D60" s="67">
        <v>0.02</v>
      </c>
      <c r="E60" s="44">
        <f t="shared" si="0"/>
        <v>0</v>
      </c>
      <c r="F60" s="9"/>
    </row>
    <row r="61" spans="1:6" ht="32.15" customHeight="1" x14ac:dyDescent="0.35">
      <c r="A61" s="23"/>
      <c r="B61" s="92"/>
      <c r="C61" s="97"/>
      <c r="D61" s="67"/>
      <c r="E61" s="44"/>
      <c r="F61" s="9"/>
    </row>
    <row r="62" spans="1:6" ht="32.15" customHeight="1" x14ac:dyDescent="0.35">
      <c r="A62" s="23" t="s">
        <v>241</v>
      </c>
      <c r="B62" s="97"/>
      <c r="C62" s="92"/>
      <c r="D62" s="67">
        <v>0.02</v>
      </c>
      <c r="E62" s="44">
        <f t="shared" si="0"/>
        <v>0</v>
      </c>
      <c r="F62" s="9"/>
    </row>
    <row r="63" spans="1:6" ht="32.15" customHeight="1" x14ac:dyDescent="0.35">
      <c r="A63" s="23"/>
      <c r="B63" s="97"/>
      <c r="C63" s="92"/>
      <c r="D63" s="67"/>
      <c r="E63" s="44"/>
      <c r="F63" s="9"/>
    </row>
    <row r="64" spans="1:6" ht="32.15" customHeight="1" x14ac:dyDescent="0.35">
      <c r="A64" s="23" t="s">
        <v>242</v>
      </c>
      <c r="B64" s="97"/>
      <c r="C64" s="97"/>
      <c r="D64" s="67">
        <v>0.03</v>
      </c>
      <c r="E64" s="44">
        <f t="shared" si="0"/>
        <v>0</v>
      </c>
      <c r="F64" s="9"/>
    </row>
    <row r="65" spans="1:6" ht="32.15" customHeight="1" x14ac:dyDescent="0.35">
      <c r="A65" s="23"/>
      <c r="B65" s="97"/>
      <c r="C65" s="97"/>
      <c r="D65" s="67"/>
      <c r="E65" s="44"/>
      <c r="F65" s="9"/>
    </row>
    <row r="66" spans="1:6" ht="32.15" customHeight="1" x14ac:dyDescent="0.35">
      <c r="A66" s="23" t="s">
        <v>243</v>
      </c>
      <c r="B66" s="92"/>
      <c r="C66" s="92"/>
      <c r="D66" s="67">
        <v>0.03</v>
      </c>
      <c r="E66" s="44">
        <f t="shared" ref="E66" si="1">(B66+C66)*D66</f>
        <v>0</v>
      </c>
      <c r="F66" s="9"/>
    </row>
    <row r="67" spans="1:6" ht="32.15" customHeight="1" x14ac:dyDescent="0.35">
      <c r="A67" s="23"/>
      <c r="B67" s="92"/>
      <c r="C67" s="92"/>
      <c r="D67" s="67"/>
      <c r="E67" s="44"/>
      <c r="F67" s="9"/>
    </row>
    <row r="68" spans="1:6" ht="32.15" customHeight="1" x14ac:dyDescent="0.35">
      <c r="A68" s="23" t="s">
        <v>244</v>
      </c>
      <c r="B68" s="92"/>
      <c r="C68" s="97"/>
      <c r="D68" s="67">
        <v>0.02</v>
      </c>
      <c r="E68" s="44">
        <f t="shared" ref="E68" si="2">(B68+C68)*D68</f>
        <v>0</v>
      </c>
      <c r="F68" s="9"/>
    </row>
    <row r="69" spans="1:6" ht="32.15" customHeight="1" x14ac:dyDescent="0.35">
      <c r="A69" s="43"/>
      <c r="B69" s="130"/>
      <c r="C69" s="97"/>
      <c r="D69" s="131"/>
      <c r="E69" s="132"/>
      <c r="F69" s="9"/>
    </row>
    <row r="70" spans="1:6" ht="15.5" x14ac:dyDescent="0.35">
      <c r="A70" s="8"/>
      <c r="B70" s="8"/>
      <c r="C70" s="38" t="s">
        <v>77</v>
      </c>
      <c r="D70" s="73">
        <f>SUM(D2:D68)</f>
        <v>1.0000000000000002</v>
      </c>
      <c r="E70" s="82">
        <f>SUM(E2:E68)</f>
        <v>0</v>
      </c>
      <c r="F70" s="14" t="s">
        <v>181</v>
      </c>
    </row>
    <row r="71" spans="1:6" ht="15.5" x14ac:dyDescent="0.35">
      <c r="A71" s="139"/>
      <c r="B71" s="98"/>
      <c r="C71" s="98"/>
      <c r="D71" s="98"/>
      <c r="E71" s="98"/>
      <c r="F71" s="98"/>
    </row>
    <row r="72" spans="1:6" ht="20.149999999999999" customHeight="1" x14ac:dyDescent="0.35">
      <c r="B72" s="98" t="s">
        <v>245</v>
      </c>
      <c r="C72" s="98"/>
      <c r="D72" s="98"/>
      <c r="E72" s="98"/>
      <c r="F72" s="98"/>
    </row>
    <row r="73" spans="1:6" ht="18.649999999999999" customHeight="1" x14ac:dyDescent="0.35">
      <c r="B73" s="98"/>
      <c r="C73" s="98"/>
      <c r="D73" s="98"/>
      <c r="E73" s="98"/>
      <c r="F73" s="98"/>
    </row>
    <row r="74" spans="1:6" ht="15.5" x14ac:dyDescent="0.35">
      <c r="B74" s="98"/>
      <c r="C74" s="98"/>
      <c r="D74" s="98"/>
      <c r="E74" s="98"/>
      <c r="F74" s="98"/>
    </row>
    <row r="75" spans="1:6" ht="15.5" x14ac:dyDescent="0.35">
      <c r="B75" s="98"/>
      <c r="C75" s="98"/>
      <c r="D75" s="98"/>
      <c r="E75" s="98"/>
      <c r="F75" s="98"/>
    </row>
    <row r="76" spans="1:6" ht="15.5" x14ac:dyDescent="0.35">
      <c r="B76" s="98"/>
      <c r="C76" s="98"/>
      <c r="D76" s="98"/>
      <c r="E76" s="98"/>
      <c r="F76" s="98"/>
    </row>
    <row r="77" spans="1:6" ht="15.5" x14ac:dyDescent="0.35">
      <c r="A77" s="100"/>
    </row>
    <row r="78" spans="1:6" ht="15.5" x14ac:dyDescent="0.35">
      <c r="A78" s="100"/>
    </row>
    <row r="79" spans="1:6" ht="15.5" x14ac:dyDescent="0.35">
      <c r="A79" s="100"/>
    </row>
    <row r="80" spans="1:6" ht="15.5" x14ac:dyDescent="0.35">
      <c r="A80" s="100"/>
    </row>
    <row r="81" spans="1:4" ht="15.5" x14ac:dyDescent="0.35">
      <c r="A81" s="100"/>
    </row>
    <row r="82" spans="1:4" ht="15.5" x14ac:dyDescent="0.35">
      <c r="A82" s="100"/>
    </row>
    <row r="83" spans="1:4" ht="15.5" x14ac:dyDescent="0.35">
      <c r="A83" s="100"/>
      <c r="D83" s="98"/>
    </row>
    <row r="84" spans="1:4" ht="15.5" x14ac:dyDescent="0.35">
      <c r="A84" s="100"/>
    </row>
    <row r="85" spans="1:4" ht="15.5" x14ac:dyDescent="0.35">
      <c r="A85" s="100"/>
    </row>
    <row r="86" spans="1:4" ht="15.5" x14ac:dyDescent="0.35">
      <c r="A86" s="100"/>
    </row>
    <row r="87" spans="1:4" ht="15.5" x14ac:dyDescent="0.35">
      <c r="A87" s="100"/>
    </row>
    <row r="88" spans="1:4" ht="15.5" x14ac:dyDescent="0.35">
      <c r="A88" s="100"/>
    </row>
    <row r="89" spans="1:4" ht="15.5" x14ac:dyDescent="0.35">
      <c r="A89" s="100"/>
    </row>
    <row r="90" spans="1:4" ht="15.5" x14ac:dyDescent="0.35"/>
    <row r="91" spans="1:4" ht="15.5" x14ac:dyDescent="0.35"/>
    <row r="92" spans="1:4" ht="15.5" x14ac:dyDescent="0.35"/>
    <row r="93" spans="1:4" ht="15.5" x14ac:dyDescent="0.35"/>
  </sheetData>
  <sheetProtection formatRows="0"/>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Nota final</vt:lpstr>
      <vt:lpstr>Informações da planilha</vt:lpstr>
      <vt:lpstr>Temas nas políticas gerais</vt:lpstr>
      <vt:lpstr>Temas nas políticas setoriais</vt:lpstr>
      <vt:lpstr>Bases de dados</vt:lpstr>
      <vt:lpstr>Monitoramento de riscos</vt:lpstr>
      <vt:lpstr>Relevância processo decisório</vt:lpstr>
      <vt:lpstr>Ações de mitigação de riscos</vt:lpstr>
      <vt:lpstr>Prod fin imp positivo</vt:lpstr>
      <vt:lpstr>Portfólio (setor)</vt:lpstr>
      <vt:lpstr>Portfólio (localização)</vt:lpstr>
      <vt:lpstr>Portfólio (empresa)</vt:lpstr>
      <vt:lpstr>Governança</vt:lpstr>
      <vt:lpstr> Controvérsias socioambientais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Associação SIS</cp:lastModifiedBy>
  <cp:revision/>
  <dcterms:created xsi:type="dcterms:W3CDTF">2022-10-09T23:08:45Z</dcterms:created>
  <dcterms:modified xsi:type="dcterms:W3CDTF">2025-02-05T16:44:07Z</dcterms:modified>
  <cp:category/>
  <cp:contentStatus/>
</cp:coreProperties>
</file>