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5o. ciclo - bancos comerciais e cooperativos - 2024/SICOOB/"/>
    </mc:Choice>
  </mc:AlternateContent>
  <xr:revisionPtr revIDLastSave="185" documentId="13_ncr:1_{5C232A65-37C8-4A16-B054-FB85DFE1467E}" xr6:coauthVersionLast="47" xr6:coauthVersionMax="47" xr10:uidLastSave="{E47EAEA1-4FDB-4EB4-BF48-C51662629BA3}"/>
  <bookViews>
    <workbookView xWindow="-110" yWindow="-110" windowWidth="19420" windowHeight="11500" activeTab="2" xr2:uid="{033D211D-4D1B-C74C-B933-05804CD3EC4A}"/>
  </bookViews>
  <sheets>
    <sheet name="Nota final" sheetId="20" r:id="rId1"/>
    <sheet name="Informações da planilha" sheetId="21" state="hidden" r:id="rId2"/>
    <sheet name="Temas nas políticas gerais" sheetId="8" r:id="rId3"/>
    <sheet name="Temas nas políticas setoriais" sheetId="9" r:id="rId4"/>
    <sheet name="Bases de dados" sheetId="22" r:id="rId5"/>
    <sheet name="Monitoramento de riscos" sheetId="10" r:id="rId6"/>
    <sheet name="Relevância processo decisório" sheetId="27" r:id="rId7"/>
    <sheet name="Ações de mitigação de riscos" sheetId="11" r:id="rId8"/>
    <sheet name="Prod fin imp positivo" sheetId="26" r:id="rId9"/>
    <sheet name="Portfólio (setor)" sheetId="12" r:id="rId10"/>
    <sheet name="Portfólio (localização)" sheetId="15" r:id="rId11"/>
    <sheet name="Portfólio (empresa)" sheetId="16" r:id="rId12"/>
    <sheet name="Governança" sheetId="2" r:id="rId13"/>
    <sheet name=" Controvérsias socioambientais" sheetId="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F19" i="5"/>
  <c r="G17" i="5"/>
  <c r="E17" i="5"/>
  <c r="G15" i="5"/>
  <c r="E15" i="5"/>
  <c r="G13" i="5"/>
  <c r="E13" i="5"/>
  <c r="G11" i="5"/>
  <c r="E11" i="5"/>
  <c r="G9" i="5"/>
  <c r="E9" i="5"/>
  <c r="G7" i="5"/>
  <c r="E7" i="5"/>
  <c r="G5" i="5"/>
  <c r="E5" i="5"/>
  <c r="G3" i="5"/>
  <c r="G19" i="5" s="1"/>
  <c r="E3" i="5"/>
  <c r="C9" i="15"/>
  <c r="B9" i="15"/>
  <c r="E68" i="26" l="1"/>
  <c r="E64" i="26"/>
  <c r="E60" i="26"/>
  <c r="E56" i="26"/>
  <c r="E52" i="26"/>
  <c r="E48" i="26"/>
  <c r="E44" i="26"/>
  <c r="E40" i="26"/>
  <c r="E36" i="26"/>
  <c r="E32" i="26"/>
  <c r="E28" i="26"/>
  <c r="E24" i="26"/>
  <c r="E20" i="26"/>
  <c r="E16" i="26"/>
  <c r="E12" i="26"/>
  <c r="E8" i="26"/>
  <c r="E4" i="26"/>
  <c r="D70" i="26"/>
  <c r="E5" i="27"/>
  <c r="H9" i="20" s="1"/>
  <c r="J4" i="22" l="1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70" i="22"/>
  <c r="J72" i="22"/>
  <c r="J74" i="22"/>
  <c r="J76" i="22"/>
  <c r="J78" i="22"/>
  <c r="J80" i="22"/>
  <c r="J82" i="22"/>
  <c r="J84" i="22"/>
  <c r="J86" i="22"/>
  <c r="J88" i="22"/>
  <c r="J90" i="22"/>
  <c r="J2" i="22"/>
  <c r="H92" i="22"/>
  <c r="F92" i="22"/>
  <c r="D92" i="22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D9" i="15"/>
  <c r="E9" i="15"/>
  <c r="F5" i="15"/>
  <c r="F7" i="15"/>
  <c r="F3" i="15"/>
  <c r="F5" i="12"/>
  <c r="F7" i="12"/>
  <c r="F3" i="12"/>
  <c r="F9" i="12" l="1"/>
  <c r="F9" i="15"/>
  <c r="G92" i="22"/>
  <c r="E66" i="26"/>
  <c r="E62" i="26"/>
  <c r="E58" i="26"/>
  <c r="E54" i="26"/>
  <c r="E50" i="26"/>
  <c r="E46" i="26"/>
  <c r="E42" i="26"/>
  <c r="E38" i="26"/>
  <c r="E34" i="26"/>
  <c r="E30" i="26"/>
  <c r="E26" i="26"/>
  <c r="E22" i="26"/>
  <c r="E18" i="26"/>
  <c r="E14" i="26"/>
  <c r="E10" i="26"/>
  <c r="E6" i="26"/>
  <c r="E2" i="26"/>
  <c r="I92" i="22"/>
  <c r="E92" i="22"/>
  <c r="C92" i="22"/>
  <c r="E70" i="26" l="1"/>
  <c r="J9" i="20" s="1"/>
  <c r="C15" i="10"/>
  <c r="D15" i="10"/>
  <c r="B15" i="10"/>
  <c r="E4" i="2"/>
  <c r="E6" i="2"/>
  <c r="E8" i="2"/>
  <c r="E10" i="2"/>
  <c r="E12" i="2"/>
  <c r="E14" i="2"/>
  <c r="E16" i="2"/>
  <c r="E18" i="2"/>
  <c r="E20" i="2"/>
  <c r="E2" i="2"/>
  <c r="G19" i="16"/>
  <c r="F22" i="2"/>
  <c r="G2" i="2"/>
  <c r="E14" i="10"/>
  <c r="G16" i="11"/>
  <c r="H2" i="11"/>
  <c r="H4" i="11"/>
  <c r="G20" i="2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2" i="9"/>
  <c r="D16" i="8"/>
  <c r="D4" i="8"/>
  <c r="D6" i="8"/>
  <c r="D8" i="8"/>
  <c r="D10" i="8"/>
  <c r="D12" i="8"/>
  <c r="D14" i="8"/>
  <c r="D20" i="8"/>
  <c r="D22" i="8"/>
  <c r="D24" i="8"/>
  <c r="D26" i="8"/>
  <c r="D28" i="8"/>
  <c r="D30" i="8"/>
  <c r="D32" i="8"/>
  <c r="D34" i="8"/>
  <c r="D36" i="8"/>
  <c r="D38" i="8"/>
  <c r="D40" i="8"/>
  <c r="D42" i="8"/>
  <c r="D44" i="8"/>
  <c r="D46" i="8"/>
  <c r="D48" i="8"/>
  <c r="D50" i="8"/>
  <c r="D52" i="8"/>
  <c r="D54" i="8"/>
  <c r="D56" i="8"/>
  <c r="E15" i="10" l="1"/>
  <c r="G9" i="20" s="1"/>
  <c r="D58" i="9"/>
  <c r="E9" i="20" s="1"/>
  <c r="D58" i="8"/>
  <c r="D9" i="20" s="1"/>
  <c r="C58" i="8"/>
  <c r="C58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O9" i="20" l="1"/>
  <c r="H19" i="16"/>
  <c r="M9" i="20" s="1"/>
  <c r="H16" i="11"/>
  <c r="I9" i="20" s="1"/>
  <c r="L9" i="20"/>
  <c r="K9" i="20"/>
  <c r="J92" i="22" l="1"/>
  <c r="F9" i="20" s="1"/>
  <c r="D13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<sst xmlns="http://schemas.openxmlformats.org/spreadsheetml/2006/main" count="472" uniqueCount="300">
  <si>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</si>
  <si>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</si>
  <si>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</si>
  <si>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</si>
  <si>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</si>
  <si>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</si>
  <si>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</si>
  <si>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</si>
  <si>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</si>
  <si>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</si>
  <si>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</si>
  <si>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</si>
  <si>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</si>
  <si>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</si>
  <si>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</si>
  <si>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</si>
  <si>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</si>
  <si>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</si>
  <si>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</si>
  <si>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</si>
  <si>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</si>
  <si>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</si>
  <si>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</si>
  <si>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</si>
  <si>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</si>
  <si>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</si>
  <si>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No Relatório de Sustentabilidade, pg. 87, consta: "o processo de gerenciamento do risco climático consiste na realização de avaliações sistêmicas considerando a probabilidade da ocorrência de eventos que possam ocasionar danos de origem climática e na observância dos riscos de transição e físicos."</t>
  </si>
  <si>
    <t>2. Matriz energética</t>
  </si>
  <si>
    <r>
      <t xml:space="preserve">No Relatório de Sustentabilidade, pg. 89, consta: "Visando assegurar a perenidade dos negócios, o Sicoob alinhou sua política com o propósito de aprimorar as regras de gerenciamento do risco climático, focando o mapeamento, a projeção e o tratamento de perdas para a instituição correlacionadas às mudanças climáticas e buscando soluções que facilitem a adoção de novas tecnologias para mais eficiência no uso de recursos, </t>
    </r>
    <r>
      <rPr>
        <b/>
        <sz val="12"/>
        <color theme="1"/>
        <rFont val="Calibri"/>
        <family val="2"/>
        <scheme val="minor"/>
      </rPr>
      <t>na geração de energia</t>
    </r>
    <r>
      <rPr>
        <sz val="12"/>
        <color theme="1"/>
        <rFont val="Calibri"/>
        <family val="2"/>
        <scheme val="minor"/>
      </rPr>
      <t>, na circularidade e nas práticas de agricultura sustentável."</t>
    </r>
  </si>
  <si>
    <t>3. Eficiência energética</t>
  </si>
  <si>
    <t>Nada consta</t>
  </si>
  <si>
    <t>4. Impactos na biodiversidade terrestre</t>
  </si>
  <si>
    <r>
      <t>No Relatório de Sustentabilidade, pg. 89, consta: "Visando assegurar a perenidade dos negócios, o Sicoob alinhou sua política com o propósito de aprimorar as regras de gerenciamento do risco climático, focando o mapeamento, a projeção e o tratamento de perdas para a instituição correlacionadas às mudanças climáticas e buscando soluções que facilitem a adoção de novas tecnologias para mais eficiência no uso de recursos, na geração de energia, na circularidade e nas</t>
    </r>
    <r>
      <rPr>
        <b/>
        <sz val="12"/>
        <color theme="1"/>
        <rFont val="Calibri"/>
        <family val="2"/>
        <scheme val="minor"/>
      </rPr>
      <t xml:space="preserve"> práticas de agricultura sustentável</t>
    </r>
    <r>
      <rPr>
        <sz val="12"/>
        <color theme="1"/>
        <rFont val="Calibri"/>
        <family val="2"/>
        <scheme val="minor"/>
      </rPr>
      <t>."</t>
    </r>
  </si>
  <si>
    <t>5. Poluição água doce</t>
  </si>
  <si>
    <t>6. Eficiência hídrica</t>
  </si>
  <si>
    <t>7. Poluição marítima</t>
  </si>
  <si>
    <t>8. Poluição do solo</t>
  </si>
  <si>
    <t>9. Uso eficiente do solo para fins agrícolas</t>
  </si>
  <si>
    <t>10. Poluição atmosférica</t>
  </si>
  <si>
    <t>11. Gestão adequada de resíduos sólidos</t>
  </si>
  <si>
    <r>
      <t xml:space="preserve">Consta no Plano de Sustentabilidade, pg. 29, como "objetivo chave e conceitos":  "SOLUÇÕES PARA MPMEs: Direcionar recursos para incentivar a economia circular e sustentável e MPMEs"; No Relatóprio de Sustentabilidade, pg. 89, consta: "Visando assegurar a perenidade dos negócios, o Sicoob alinhou sua política com o propósito de aprimorar as regras de gerenciamento do risco climático, focando o mapeamento, a projeção e o tratamento de perdas para a instituição correlacionadas às mudanças climáticas e buscando soluções que facilitem a adoção de novas tecnologias para mais eficiência no uso de recursos, na geração de energia, na </t>
    </r>
    <r>
      <rPr>
        <b/>
        <sz val="12"/>
        <color theme="1"/>
        <rFont val="Calibri"/>
        <family val="2"/>
        <scheme val="minor"/>
      </rPr>
      <t>circularidade</t>
    </r>
    <r>
      <rPr>
        <sz val="12"/>
        <color theme="1"/>
        <rFont val="Calibri"/>
        <family val="2"/>
        <scheme val="minor"/>
      </rPr>
      <t xml:space="preserve"> e nas práticas de agricultura sustentável."</t>
    </r>
  </si>
  <si>
    <t>12. Uso eficiente de matéria-prima poluente ou sujeita a provável escassez</t>
  </si>
  <si>
    <r>
      <t xml:space="preserve">No Relatório de Sustentabilidade, pg. 89, consta: "Visando assegurar a perenidade dos negócios, o Sicoob alinhou sua política com o propósito de aprimorar as regras de gerenciamento do risco climático, focando o mapeamento, a projeção e o tratamento de perdas para a instituição correlacionadas às mudanças climáticas e buscando soluções que facilitem a adoção de novas tecnologias para mais </t>
    </r>
    <r>
      <rPr>
        <b/>
        <sz val="12"/>
        <color theme="1"/>
        <rFont val="Calibri"/>
        <family val="2"/>
        <scheme val="minor"/>
      </rPr>
      <t>eficiência no uso de recursos</t>
    </r>
    <r>
      <rPr>
        <sz val="12"/>
        <color theme="1"/>
        <rFont val="Calibri"/>
        <family val="2"/>
        <scheme val="minor"/>
      </rPr>
      <t>, na geração de energia, na circularidade e nas práticas de agricultura sustentável."</t>
    </r>
  </si>
  <si>
    <t>13. Trabalho análogo ao escravo</t>
  </si>
  <si>
    <t>No Relatório de Sustentabilidade, pg. 89, consta que:  A análise é realizada no escopo de gerenciamento específico de risco e consiste na identificação, na classificação, na avaliação e no tratamento dos riscos com possibilidade de ocorrência de perdas decorrentes por danos socioambientais e climáticos. Com o intuito de avaliar os impactos potencialmente negativos que representem esses riscos, utilizamos como base de análise de elegibilidade os seguintes critérios: empregadores envolvidos em atos de exploração de trabalhadores ou submissão destes a condições análogas à escravidão"; Compromisso voluntário (Pacto Global).</t>
  </si>
  <si>
    <t>14. Trabalho infantil irregular</t>
  </si>
  <si>
    <t>No Relatório de Sustentabilidade, pg. 89, consta que:  A análise é realizada no escopo de gerenciamento específico de risco e consiste na identificação, na classificação, na avaliação e no tratamento dos riscos com possibilidade de ocorrência de perdas decorrentes por danos socioambientais e climáticos. Com o intuito de avaliar os impactos potencialmente negativos que representem esses riscos, utilizamos como base de análise de elegibilidade os seguintes critérios: (...) exploração de mão de obra infantil ou exploração infantil de qualquer natureza"; Compromisso voluntário (Pacto Global).</t>
  </si>
  <si>
    <t>15. Gestão da saúde no trabalho</t>
  </si>
  <si>
    <t>16. Gestão da segurança no trabalho</t>
  </si>
  <si>
    <t xml:space="preserve">17. Nível de desigualdade salarial </t>
  </si>
  <si>
    <t>18. Saúde, segurança e outros direitos do consumidor</t>
  </si>
  <si>
    <t>19. Impactos em comunidades tradicionais</t>
  </si>
  <si>
    <t>20. Riscos à saúde e segurança da comunidade em geral</t>
  </si>
  <si>
    <t>21. Riscos e impactos no desenvolvimento local</t>
  </si>
  <si>
    <t>No Relatório de Sustentabilidade, pg. 154 , ao tratar do "Tema material" "Comunidades", cita: "Nosso compromisso: incentivamos o desenvolvimento econômico e social nos locais e nas regiões em que estamos presentes, impactando pessoas e territórios". Adicionalmente, na pg. 155, "Para manter a relevância local, as cooperativas de crédito devem permanecer alinhadas ao perfil socioeconômico das comunidades em que estão inseridas, mantendo diálogo com atores locais de maneira a acessar informações relevantes que guiem a formulação de políticas de investimentos sociais e soluções financeiras apropriadas".</t>
  </si>
  <si>
    <t>22. Discriminação de gênero</t>
  </si>
  <si>
    <t xml:space="preserve">No doc. Manifesto de Sustentabilidade, consta, pg. 1: "Our commitments as a social cooperative model: 2. Respect diversity and equality opportunity". Adicionalmente, no Framework de Finanças Sustentáveis, pg. 14, consta: "Para mulheres, falar sobre esse tema significa prover ferramentas para decisões financeiras conscientes, fomentando equidade de gênero ao apoiar maior autonomia econômica desse público."; Compromisso voluntário (Pacto Global). </t>
  </si>
  <si>
    <t>23. Discriminação étnica ou sexual</t>
  </si>
  <si>
    <t>Compromisso voluntário (Pacto Global)</t>
  </si>
  <si>
    <t>24. Inclusão de pessoas com deficiência</t>
  </si>
  <si>
    <t>25. Riscos para o patrimônio cultural</t>
  </si>
  <si>
    <t>26. Questões concorrenciais</t>
  </si>
  <si>
    <t>27. Responsabilidade tributária</t>
  </si>
  <si>
    <t>28. Prevenção e combate à corrupção</t>
  </si>
  <si>
    <t>TOTAL</t>
  </si>
  <si>
    <t>Máximo de 3</t>
  </si>
  <si>
    <t>Inclusão em política setorial ou em política temática (0 a 7)</t>
  </si>
  <si>
    <t>No Plano de Sustentabilidade, pg. 6, seção Riscos e Oportunidades: "Dessa forma, ao analisarmos riscos e oportunidades dentro de um contexto de sustentabilidade, incentivamos que organizações e governos aprimorem seus processos, produtos e serviços a fim de se prepararem adequadamente para as mudanças no clima, orientando nosso desenvolvimento para uma economia de baixo carbono". No doc. Manifesto de Sustentabildiade, consta, pg. 1: "Our commitments, taking into account global warming: 9. develop a Net Zero trajectory by 2030; 10. support our costumers in their own transition challenges".</t>
  </si>
  <si>
    <t xml:space="preserve">No Plano de Sustentabilidade, pg. 6, seção Riscos e Oportunidades: "Dessa forma, ao analisarmos riscos e oportunidades dentro de um contexto de sustentabilidade, incentivamos que organizações e governos aprimorem seus processos, produtos e serviços a fim de se prepararem adequadamente para as mudanças no clima, orientando nosso desenvolvimento para uma economia de baixo carbono". No doc. Manifesto de Sustentabildiade, consta, pg. 1: "Our commitments, taking into account global warming: 9. develop a Net Zero trajectory by 2030; 10. support our costumers in their own transition challenges"; </t>
  </si>
  <si>
    <t>Não foram encontradas políticas setoriais e o tema não foi mencionado em políticas temáticas ou outros documentos disponibilizados no site.</t>
  </si>
  <si>
    <t>Consta no doc. Setores Sensíveis a Exclusão, pg. 1: "Não são realizadas operações com contraparte: que tenha sido condenada em sentença judicial transitada em julgado, salvo se cumprida a reparação/pena imposta, a qual deverá ser, documentalmente, comprovada pelo proponente da operação de crédito, nas seguintes situações: b.2) trabalho escravo ou infantil".</t>
  </si>
  <si>
    <t>Consta no doc. Setores Sensíveis a Exclusão, pg. 1: "Lista de Exclusão: 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b.1) crime ambiental"; "Lista de Setores Sensíveis: a) Extração de minerais radioativos, b) Extração de minério de metais preciosos, e c) Fabricação de equipamento bélico pesado, armas de fogo e munições".</t>
  </si>
  <si>
    <t>Consta no doc. Setores Sensíveis a Exclusão, pg. 1: "Não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b.5) corrupção".</t>
  </si>
  <si>
    <t>Máximo de 7</t>
  </si>
  <si>
    <t>BASE DE DADOS OU DILIGÊNCIA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</si>
  <si>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</si>
  <si>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</si>
  <si>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</si>
  <si>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</si>
  <si>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</si>
  <si>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</si>
  <si>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</si>
  <si>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</si>
  <si>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</si>
  <si>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</si>
  <si>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"Em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Instituto Brasileiro do Meio Ambiente e dos Recursos Naturais Renováveis (Ibama), as Secretarias de Estado de Meio Ambiente (SEMAs)" (GRSAC, pg. 13).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</si>
  <si>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</si>
  <si>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</si>
  <si>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</si>
  <si>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</si>
  <si>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</si>
  <si>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"Em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Instituto Brasileiro do Meio Ambiente e dos Recursos Naturais Renováveis (Ibama), as Secretarias de Estado de Meio Ambiente (SEMAs), o Instituto Chico Mendes de Conservação da Biodiversidade (ICMBio)" (GRSAC, pg. 13).</t>
  </si>
  <si>
    <t>Limites de unidades de conservação (federais, estaduais e municipais)</t>
  </si>
  <si>
    <t>Limites de terras indígenas</t>
  </si>
  <si>
    <t>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(...) a Fundação Nacional do Índio (Funai), o Instituto do Patrimônio Histórico e Artístico Nacional (IPHAN), o Projeto de Monitoramento do Desmatamento (PRODES), o Instituto Nacional de Colonização e Reforma Agrária (INCRA) e o Ministério da Ciência, Tecnologia e Inovação (MCTI)."</t>
  </si>
  <si>
    <t>Limites de territórios quilombolas</t>
  </si>
  <si>
    <t>Não está claro se a consulta ao INCRA abrange territórios quilombolas</t>
  </si>
  <si>
    <t>IPHAN e órgãos estaduais e municipais de proteção do patrimônio cultural</t>
  </si>
  <si>
    <t>"Em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(...) o Instituto do Patrimônio Histórico e Artístico Nacional." (GRSAC, pg. 13).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</si>
  <si>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</si>
  <si>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</si>
  <si>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</si>
  <si>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</si>
  <si>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Consta no doc. Setores Sensíveis a Exclusão, pg. 1: "Não são realizadas operações com contraparte: tenha sido condenada em sentença judicial transitada em julgado, salvo se cumprida a reparação/pena imposta, a qual deverá ser, documentalmente, comprovada pelo proponente da operação de crédito, nas seguintes situações: conste do Cadastro de Empregadores, divulgado por órgão responsável do Governo Federal, que tenha submetido trabalhadores a condições análogas às de escravo;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</si>
  <si>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</si>
  <si>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</si>
  <si>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</si>
  <si>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</si>
  <si>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</si>
  <si>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</si>
  <si>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</si>
  <si>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</si>
  <si>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</si>
  <si>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</si>
  <si>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</si>
  <si>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</si>
  <si>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</si>
  <si>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</si>
  <si>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</si>
  <si>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</si>
  <si>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</si>
  <si>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</si>
  <si>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</si>
  <si>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</si>
  <si>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</si>
  <si>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</si>
  <si>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</si>
  <si>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</si>
  <si>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r>
      <t xml:space="preserve">"Com o objetivo de gerenciar os RSACs com eficiência, o Sicoob dispõe de funcionalidades que possibilitam identificar, avaliar, classificar e monitorar os riscos vinculados às partes interessadas, observando, de maneira não exaustiva, impactos causados ao meio ambiente e à sociedade como um todo, condições de trabalho, </t>
    </r>
    <r>
      <rPr>
        <b/>
        <sz val="12"/>
        <color theme="1"/>
        <rFont val="Calibri"/>
        <family val="2"/>
        <scheme val="minor"/>
      </rPr>
      <t>exposições em mídia</t>
    </r>
    <r>
      <rPr>
        <sz val="12"/>
        <color theme="1"/>
        <rFont val="Calibri"/>
        <family val="2"/>
        <scheme val="minor"/>
      </rPr>
      <t>, sensibilidades na legislação aplicável a setores econômicos específicos, práticas de mercado, propensões a eventos climáticos extremos e ações mitigatórias de cunhos sociais, ambientais e climáticas" (GRSAC, pg. 12).</t>
    </r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</si>
  <si>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</si>
  <si>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</si>
  <si>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</si>
  <si>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</si>
  <si>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</si>
  <si>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</si>
  <si>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r>
      <t xml:space="preserve">Em relação à identificação dos eventos de riscos social, ambiental e climático, o Sicoob dispõe de funcionalidades de avaliações das informações dessas naturezas oriundas de autodeclaração e consultas integradas junto aos órgãos credenciados nas esferas de atuação. Dentre as entidades mencionadas, destacam-se o Instituto Brasileiro do Meio Ambiente e dos Recursos Naturais Renováveis (Ibama), as Secretarias de Estado de Meio Ambiente (SEMAs), o Instituto Chico Mendes de Conservação da Biodiversidade (ICMBio), o Ministério do Trabalho e Emprego, a Fundação Nacional do Índio (Funai), o Instituto do Patrimônio Histórico e Artístico Nacional (IPHAN), o </t>
    </r>
    <r>
      <rPr>
        <b/>
        <sz val="12"/>
        <color theme="1"/>
        <rFont val="Calibri"/>
        <family val="2"/>
        <scheme val="minor"/>
      </rPr>
      <t xml:space="preserve">Projeto de Monitoramento do Desmatamento (PRODES), o Instituto Nacional de Colonização e Reforma Agrária (INCRA) </t>
    </r>
    <r>
      <rPr>
        <sz val="12"/>
        <color theme="1"/>
        <rFont val="Calibri"/>
        <family val="2"/>
        <scheme val="minor"/>
      </rPr>
      <t>e o Ministério da Ciência, Tecnologia e Inovação (MCTI)</t>
    </r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</si>
  <si>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</si>
  <si>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</si>
  <si>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</si>
  <si>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</si>
  <si>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</si>
  <si>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</si>
  <si>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</si>
  <si>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</si>
  <si>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</si>
  <si>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</si>
  <si>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</si>
  <si>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</si>
  <si>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No Relatório de Sustentabilidade, pg. 89, consta: "Diante disso, visando automatizar o processo de avaliação e de monitoramento dos riscos social, ambiental e climático, o Sicoob conta com equipes especializadas no tema para a realização de treinamentos para as cooperativas, disseminando a cultura de gerenciamento de riscos pela ótica climática, estimulando melhores experiências aos cooperados e mitigando os riscos de forma integrada." Não há informações sobre periodicidade e abrangência do monitoramento de riscos.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</si>
  <si>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</si>
  <si>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</si>
  <si>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</si>
  <si>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</si>
  <si>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</si>
  <si>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</si>
  <si>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2 a 8%</t>
  </si>
  <si>
    <t>Maior que 8%</t>
  </si>
  <si>
    <t>Máximo de 5</t>
  </si>
  <si>
    <t>Não há informações disponíveis.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</si>
  <si>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</si>
  <si>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</si>
  <si>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</si>
  <si>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</si>
  <si>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</si>
  <si>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</si>
  <si>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</si>
  <si>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</si>
  <si>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</si>
  <si>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</si>
  <si>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</si>
  <si>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</si>
  <si>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</si>
  <si>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Não foram encontradas informações sobre a adoção de qualquer dessas ações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</si>
  <si>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</si>
  <si>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</si>
  <si>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</si>
  <si>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No Framework de Finanças Sustentáveis, pg. 28-31, o SICOOB apresenta indicadores dos ODS/ONU para o tema.</t>
  </si>
  <si>
    <t>Não foram encontradas informações</t>
  </si>
  <si>
    <t xml:space="preserve">Adaptação a riscos climáticos físicos </t>
  </si>
  <si>
    <t>No Framework de Finanças Sustentáveis, pg. 21-27, o SICOOB apresenta indicadores dos ODS/ONU para o tema.</t>
  </si>
  <si>
    <t xml:space="preserve">Produção, geração ou distribuição de energia elétrica de baixo carbono (exclui grandes hidrelétricas) </t>
  </si>
  <si>
    <t>No Framework de Finanças Sustentáveis, pg. 21-22, o SICOOB apresenta indicadores dos ODS/ONU para o tema.</t>
  </si>
  <si>
    <t>Eficiência energética</t>
  </si>
  <si>
    <t>No Framework de Finanças Sustentáveis, pg. 26, o SICOOB apresenta indicadores dos ODS/ONU para o tema.</t>
  </si>
  <si>
    <t>Produção de combustíveis de baixo carbono /aquisição de veículos de baixo carbono</t>
  </si>
  <si>
    <t>No Framework de Finanças Sustentáveis, pg. 20, o SICOOB apresenta indicadores dos ODS/ONU para o tema.</t>
  </si>
  <si>
    <t>Infraestrutura de mobilidade urbana ativa</t>
  </si>
  <si>
    <t>No Framework de Finanças Sustentáveis, pg. 19 e pg. 27, o SICOOB apresenta indicadores dos ODS/ONU para o tema.</t>
  </si>
  <si>
    <t>Biodiversidade terrestre (mitigação de riscos)</t>
  </si>
  <si>
    <t>No Framework de Finanças Sustentáveis, pg. 22-25, o SICOOB apresenta indicadores dos ODS/ONU para o tema.</t>
  </si>
  <si>
    <t>Biodiversidade terrestre (restauração)</t>
  </si>
  <si>
    <t>Preservação da biodiversidade e/ou mitigação de riscos de poluição de água doce</t>
  </si>
  <si>
    <t>No Framework de Finanças Sustentáveis, pg. 22-23, o SICOOB apresenta indicadores dos ODS/ONU para o tema.</t>
  </si>
  <si>
    <t>Descontaminação de água doce</t>
  </si>
  <si>
    <t>No Framework de Finanças Sustentáveis, pg. 25, o SICOOB apresenta indicadores dos ODS/ONU para o tema.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</si>
  <si>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</si>
  <si>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</si>
  <si>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</si>
  <si>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</si>
  <si>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No Framework de Finanças Sustentáveis, pg.22-25, o SICOOB apresenta indicadores dos ODS/ONU para o tema.</t>
  </si>
  <si>
    <t>Descontaminação do solo</t>
  </si>
  <si>
    <t>No Framework de Finanças Sustentáveis, pg.26, o SICOOB apresenta indicadores dos ODS/ONU para o tema.</t>
  </si>
  <si>
    <t>Mitigação de riscos de poluição atmosférica</t>
  </si>
  <si>
    <t>No Framework de Finanças Sustentáveis, pg.27, o SICOOB apresenta indicadores dos ODS/ONU para o tema.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</si>
  <si>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</si>
  <si>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</si>
  <si>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</si>
  <si>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</si>
  <si>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</si>
  <si>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</si>
  <si>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</si>
  <si>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</si>
  <si>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No Framework de Finanças Sustentáveis, pg.30, o SICOOB apresenta indicadores dos ODS/ONU para o tema.</t>
  </si>
  <si>
    <t>Saúde e segurança de comunidades de baixa renda</t>
  </si>
  <si>
    <t>Saúde e segurança do consumidor</t>
  </si>
  <si>
    <t>Desenvolvimento local (inclui turismo sustentável)/ apoio a MPMEs</t>
  </si>
  <si>
    <t>No Framework de Finanças Sustentáveis, pg.28, o SICOOB apresenta indicadores dos ODS/ONU para o tema.</t>
  </si>
  <si>
    <t xml:space="preserve">Consta no Relatório de Sustentabilidade, pg. 123: "Em 2023, alcançamos o volume de R$ 45,9 bilhões em crédito concedido às empresas de diferentes portes, registrando aumento de 8% em relação a 2022. Desse montante, 43%
foram destinados às micro e pequenas empresas." </t>
  </si>
  <si>
    <t>Promoção da equidade de gênero</t>
  </si>
  <si>
    <t>No Framework de Finanças Sustentáveis, pg.28-29, o SICOOB apresenta indicadores dos ODS/ONU para o tema.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</si>
  <si>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</si>
  <si>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</si>
  <si>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</si>
  <si>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</si>
  <si>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</si>
  <si>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</si>
  <si>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</si>
  <si>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</si>
  <si>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</si>
  <si>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</si>
  <si>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</si>
  <si>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</si>
  <si>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</si>
  <si>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</si>
  <si>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>Setores econômicos de risco socioambiental baixo ou nenhum</t>
  </si>
  <si>
    <t>Setor de atividade</t>
  </si>
  <si>
    <t>Risco</t>
  </si>
  <si>
    <t>%</t>
  </si>
  <si>
    <t>Financiamentos rurais e agroindustriais</t>
  </si>
  <si>
    <t>Alto</t>
  </si>
  <si>
    <t>Pessoas Físicas</t>
  </si>
  <si>
    <t>Baixo</t>
  </si>
  <si>
    <t>Financiamentos imobiliários</t>
  </si>
  <si>
    <t>Serviços</t>
  </si>
  <si>
    <t>Indústria</t>
  </si>
  <si>
    <t>Comércio</t>
  </si>
  <si>
    <t xml:space="preserve">Baixo </t>
  </si>
  <si>
    <t>Outros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</si>
  <si>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</si>
  <si>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</si>
  <si>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</si>
  <si>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</si>
  <si>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</si>
  <si>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>Risco socioambiental médio</t>
  </si>
  <si>
    <t>Risco socioambiental baixo ou nenhum risco</t>
  </si>
  <si>
    <t>Não há informações disponíveis, mas deve haver percentual alto (crédito rural e PMEs)</t>
  </si>
  <si>
    <t>PERCENTUAL NO PORTFÓLIO</t>
  </si>
  <si>
    <t>Categoria da empresa financiada e de sua cadeia de produção</t>
  </si>
  <si>
    <t>Percentual baixo (até 20%) no portfólio</t>
  </si>
  <si>
    <t>Nada encontrado</t>
  </si>
  <si>
    <t>Risco socioambiental baixo ou nenhum</t>
  </si>
  <si>
    <t>Não avaliadas (dentre os setores sujeitos a licenciamento ambiental)</t>
  </si>
  <si>
    <t>Impacto socioambiental positivo</t>
  </si>
  <si>
    <r>
      <t xml:space="preserve">"Em 2023, 47,8% das cooperativas do Sicoob dispunham em sua carteira de crédito soluções financeiras com impacto social ou verde, </t>
    </r>
    <r>
      <rPr>
        <b/>
        <sz val="12"/>
        <color theme="1"/>
        <rFont val="Calibri"/>
        <family val="2"/>
        <scheme val="minor"/>
      </rPr>
      <t>cuja representatividade era menor que 10% em relação ao total</t>
    </r>
    <r>
      <rPr>
        <sz val="12"/>
        <color theme="1"/>
        <rFont val="Calibri"/>
        <family val="2"/>
        <scheme val="minor"/>
      </rPr>
      <t xml:space="preserve">. Todavia, estamos trabalhando sistemicamente para ampliar esse percentual e fomentar o mercado de finanças sustentáveis (Figura 6), pois entendemos o tema como uma das prioridades da nossa atuação" (Framework de Finanças Sustentáveis, pg. 13) - </t>
    </r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</si>
  <si>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</si>
  <si>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</si>
  <si>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</si>
  <si>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</si>
  <si>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</si>
  <si>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</si>
  <si>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</si>
  <si>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</si>
  <si>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Consta na PRSA, pg. 2: "São responsabilidades do Bancoob: cumprir as diretrizes contidas nesta política e as ações implementadas no âmbito do gerenciamento do risco socioambiental, quando da contratação de operações com recursos do Bancoob manter os integrantes da Diretoria Executiva e do Conselho de Administração, informados sobre o resultado dos trabalhos"; Consta no Plano de Sustentabilidade, pg. 27: "o Plano de Sustentabilidade Sicoob teve envolvimento direto da alta governança, sendo o assunto tratado com regularidade nas reuniões periódicas do Conselho de Administração (CA) do CCS, Diretoria Executiva (Direx) do CCS, Comitê de Sustentabilidade (COSUS) e Comitê de Investimento Social Estratégico (CISES). A versão final foi aprovada pela Direx e pelo CA."</t>
  </si>
  <si>
    <t>Participação feminina na Diretoria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</si>
  <si>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</si>
  <si>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</si>
  <si>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</si>
  <si>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</si>
  <si>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Consta no Relatório de Sustentabilidade, pg. 81: "Em relação à Sustentabilidade, são disponibilizadas trilhas educacionais sobre o tema em nossa plataforma educacional. Em paralelo, o Sicoob oportuniza a participação de membros da Alta Administração e demais gestores em eventos e fóruns temáticos, além da participação em espaços de diálogos junto às entidades às quais somos filiados que sejam envolvidas com os temas relevantes do contexto de sustentabilidade do Sicoob." - Não cita média de horas por empregado.</t>
  </si>
  <si>
    <t>Integração de fatores de sustentabilidade na remuneração da Diretoria</t>
  </si>
  <si>
    <t>Consta no Relatório de Sustentabilidade, pg. 77: "Em 2023, 26,9% das cooperativas do Sicoob consideraram tópicos ambientais e sociais nos processos de avaliação de desempenho da Diretoria, além dos aspectos econômico-financeiros (Censo ESG Sicoob 2023)."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</si>
  <si>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</si>
  <si>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</si>
  <si>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Consta na PRSA, pg. 1: "conforme regulamentação em vigor, esta Política é avaliada a cada 5 (cinco) anos pelo Conselho de Administração."; "Partes interessadas: os cooperados e usuários dos produtos e serviços oferecidos pelo Sicoob, as entidades pertencentes ao Sicoob, em atividade fim ou atividade meio, a força de trabalho, representada pelos empregados do Sicoob, fornecedores e comunidade" (PRSA, pg. 1)</t>
  </si>
  <si>
    <t>Canal específico para recebimento de reclamações quanto a impactos socioambientais de empreendimentos financiados</t>
  </si>
  <si>
    <t>Não há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</si>
  <si>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</si>
  <si>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</si>
  <si>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</si>
  <si>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</si>
  <si>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</si>
  <si>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</si>
  <si>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</si>
  <si>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</si>
  <si>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Banco Central do Brasil e CVM</t>
  </si>
  <si>
    <t>Consumidor.gov</t>
  </si>
  <si>
    <t>SINDEC (Base de dados dos PROCONs)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</si>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</sst>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FCE4D6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1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165" fontId="0" fillId="7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fill" vertical="center"/>
    </xf>
    <xf numFmtId="9" fontId="0" fillId="7" borderId="2" xfId="0" applyNumberForma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4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10" fontId="0" fillId="7" borderId="19" xfId="0" applyNumberForma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11" xfId="0" applyNumberFormat="1" applyFill="1" applyBorder="1" applyAlignment="1">
      <alignment horizontal="center" vertical="center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  <protection locked="0"/>
    </xf>
    <xf numFmtId="9" fontId="0" fillId="7" borderId="4" xfId="2" applyFont="1" applyFill="1" applyBorder="1" applyAlignment="1">
      <alignment horizontal="center" vertical="center"/>
    </xf>
    <xf numFmtId="9" fontId="0" fillId="7" borderId="21" xfId="0" applyNumberFormat="1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0" fillId="18" borderId="4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6" borderId="4" xfId="0" applyFill="1" applyBorder="1" applyAlignment="1">
      <alignment horizontal="center" vertical="center"/>
    </xf>
    <xf numFmtId="1" fontId="0" fillId="11" borderId="2" xfId="1" applyNumberFormat="1" applyFont="1" applyFill="1" applyBorder="1" applyAlignment="1">
      <alignment horizontal="center" vertical="center"/>
    </xf>
    <xf numFmtId="1" fontId="0" fillId="18" borderId="20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8" borderId="0" xfId="0" applyFill="1"/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2" borderId="2" xfId="0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10" borderId="0" xfId="0" applyFont="1" applyFill="1" applyAlignment="1">
      <alignment horizontal="left"/>
    </xf>
    <xf numFmtId="9" fontId="0" fillId="7" borderId="19" xfId="0" applyNumberForma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20" borderId="23" xfId="0" applyFont="1" applyFill="1" applyBorder="1" applyAlignment="1">
      <alignment horizontal="center" vertical="center"/>
    </xf>
    <xf numFmtId="10" fontId="0" fillId="0" borderId="2" xfId="0" applyNumberFormat="1" applyBorder="1" applyAlignment="1" applyProtection="1">
      <alignment horizontal="center" vertical="center" wrapText="1"/>
      <protection locked="0"/>
    </xf>
    <xf numFmtId="10" fontId="0" fillId="5" borderId="2" xfId="0" applyNumberFormat="1" applyFill="1" applyBorder="1" applyAlignment="1" applyProtection="1">
      <alignment horizontal="center" vertical="center" wrapText="1"/>
      <protection locked="0"/>
    </xf>
    <xf numFmtId="0" fontId="4" fillId="21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5" borderId="4" xfId="0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9" fontId="0" fillId="0" borderId="0" xfId="0" applyNumberFormat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4" fillId="21" borderId="2" xfId="0" applyFont="1" applyFill="1" applyBorder="1" applyAlignment="1">
      <alignment horizontal="left" vertical="center" wrapText="1"/>
    </xf>
    <xf numFmtId="0" fontId="0" fillId="8" borderId="2" xfId="0" quotePrefix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left" wrapText="1"/>
    </xf>
    <xf numFmtId="0" fontId="0" fillId="8" borderId="2" xfId="0" applyFill="1" applyBorder="1" applyAlignment="1">
      <alignment horizontal="left" vertical="center" wrapText="1"/>
    </xf>
    <xf numFmtId="10" fontId="0" fillId="5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>
      <alignment horizontal="center" vertical="center" wrapText="1"/>
    </xf>
    <xf numFmtId="10" fontId="0" fillId="13" borderId="8" xfId="0" applyNumberForma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9" fontId="0" fillId="7" borderId="2" xfId="0" applyNumberFormat="1" applyFill="1" applyBorder="1" applyAlignment="1">
      <alignment horizontal="center" wrapText="1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center" vertical="center"/>
    </xf>
    <xf numFmtId="0" fontId="8" fillId="22" borderId="24" xfId="0" applyFon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2" fontId="8" fillId="19" borderId="2" xfId="0" applyNumberFormat="1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0" fontId="7" fillId="13" borderId="14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18" xfId="0" applyFont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</cellXfs>
  <cellStyles count="5">
    <cellStyle name="Komma 2" xfId="3" xr:uid="{19D53BAF-5F57-441D-8A82-4FF11912334A}"/>
    <cellStyle name="Normal" xfId="0" builtinId="0"/>
    <cellStyle name="Porcentagem" xfId="2" builtinId="5"/>
    <cellStyle name="Vírgula" xfId="1" builtinId="3"/>
    <cellStyle name="Vírgula 2" xfId="4" xr:uid="{00000000-0005-0000-0000-000030000000}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2584A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1338943</xdr:colOff>
      <xdr:row>10</xdr:row>
      <xdr:rowOff>10885</xdr:rowOff>
    </xdr:from>
    <xdr:to>
      <xdr:col>2</xdr:col>
      <xdr:colOff>1959428</xdr:colOff>
      <xdr:row>29</xdr:row>
      <xdr:rowOff>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1D9A8E-69A4-4771-90FC-46FF8387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943" y="2362199"/>
          <a:ext cx="7380514" cy="419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zoomScale="70" zoomScaleNormal="70" workbookViewId="0">
      <selection activeCell="H13" sqref="H13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52" t="s">
        <v>0</v>
      </c>
      <c r="C2" s="52"/>
    </row>
    <row r="7" spans="1:15">
      <c r="A7" s="4"/>
      <c r="B7" s="1"/>
      <c r="C7" s="1"/>
    </row>
    <row r="8" spans="1:15" ht="45.6" customHeight="1">
      <c r="A8" s="1"/>
      <c r="B8" s="1"/>
      <c r="C8" s="1"/>
      <c r="D8" s="83" t="s">
        <v>1</v>
      </c>
      <c r="E8" s="83" t="s">
        <v>2</v>
      </c>
      <c r="F8" s="83" t="s">
        <v>3</v>
      </c>
      <c r="G8" s="83" t="s">
        <v>4</v>
      </c>
      <c r="H8" s="83" t="s">
        <v>5</v>
      </c>
      <c r="I8" s="83" t="s">
        <v>6</v>
      </c>
      <c r="J8" s="83" t="s">
        <v>7</v>
      </c>
      <c r="K8" s="83" t="s">
        <v>8</v>
      </c>
      <c r="L8" s="83" t="s">
        <v>9</v>
      </c>
      <c r="M8" s="83" t="s">
        <v>10</v>
      </c>
      <c r="N8" s="83" t="s">
        <v>11</v>
      </c>
      <c r="O8" s="83" t="s">
        <v>12</v>
      </c>
    </row>
    <row r="9" spans="1:15">
      <c r="A9" s="1"/>
      <c r="B9" s="165" t="s">
        <v>13</v>
      </c>
      <c r="C9" s="165"/>
      <c r="D9" s="55">
        <f>'Temas nas políticas gerais'!D58</f>
        <v>0.7350000000000001</v>
      </c>
      <c r="E9" s="35">
        <f>'Temas nas políticas setoriais'!D58</f>
        <v>0.81</v>
      </c>
      <c r="F9" s="35">
        <f>'Bases de dados'!J92</f>
        <v>2.21</v>
      </c>
      <c r="G9" s="35">
        <f>'Monitoramento de riscos'!E15</f>
        <v>0</v>
      </c>
      <c r="H9" s="35">
        <f>'Relevância processo decisório'!E5</f>
        <v>0</v>
      </c>
      <c r="I9" s="35">
        <f>'Ações de mitigação de riscos'!H16</f>
        <v>0</v>
      </c>
      <c r="J9" s="35">
        <f>'Prod fin imp positivo'!E70</f>
        <v>2.44</v>
      </c>
      <c r="K9" s="35">
        <f>'Portfólio (setor)'!F9</f>
        <v>4</v>
      </c>
      <c r="L9" s="35">
        <f>'Portfólio (localização)'!F9</f>
        <v>0</v>
      </c>
      <c r="M9" s="35">
        <f>'Portfólio (empresa)'!H19</f>
        <v>0.2</v>
      </c>
      <c r="N9" s="35">
        <f>Governança!G22</f>
        <v>1.61</v>
      </c>
      <c r="O9" s="35">
        <f>' Controvérsias socioambientais'!G15</f>
        <v>0</v>
      </c>
    </row>
    <row r="10" spans="1:15">
      <c r="A10" s="1"/>
      <c r="B10" s="165" t="s">
        <v>14</v>
      </c>
      <c r="C10" s="165"/>
      <c r="D10" s="56">
        <v>3</v>
      </c>
      <c r="E10" s="54">
        <v>7</v>
      </c>
      <c r="F10" s="54">
        <v>20</v>
      </c>
      <c r="G10" s="54">
        <v>10</v>
      </c>
      <c r="H10" s="54">
        <v>5</v>
      </c>
      <c r="I10" s="54">
        <v>10</v>
      </c>
      <c r="J10" s="54">
        <v>10</v>
      </c>
      <c r="K10" s="54">
        <v>10</v>
      </c>
      <c r="L10" s="54">
        <v>10</v>
      </c>
      <c r="M10" s="54">
        <v>5</v>
      </c>
      <c r="N10" s="54">
        <v>10</v>
      </c>
      <c r="O10" s="54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66" t="s">
        <v>15</v>
      </c>
      <c r="C13" s="167"/>
      <c r="D13" s="170">
        <f>SUM(D9:O9)</f>
        <v>12.004999999999999</v>
      </c>
    </row>
    <row r="14" spans="1:15">
      <c r="A14" s="1"/>
      <c r="B14" s="168"/>
      <c r="C14" s="169"/>
      <c r="D14" s="171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51" t="s">
        <v>18</v>
      </c>
      <c r="C2" s="51" t="s">
        <v>19</v>
      </c>
      <c r="D2" s="51"/>
    </row>
    <row r="3" spans="2:4">
      <c r="B3" s="1" t="s">
        <v>20</v>
      </c>
      <c r="C3" s="57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7"/>
  <sheetViews>
    <sheetView tabSelected="1" zoomScale="85" zoomScaleNormal="85" workbookViewId="0">
      <pane xSplit="1" ySplit="1" topLeftCell="C43" activePane="bottomRight" state="frozen"/>
      <selection pane="bottomRight" activeCell="D46" sqref="D46"/>
      <selection pane="bottomLeft" activeCell="C4" sqref="C4"/>
      <selection pane="topRight" activeCell="C4" sqref="C4"/>
    </sheetView>
  </sheetViews>
  <sheetFormatPr defaultColWidth="10.5" defaultRowHeight="15.6"/>
  <cols>
    <col min="1" max="1" width="48.5" style="97" bestFit="1" customWidth="1"/>
    <col min="2" max="2" width="79.375" style="98" customWidth="1"/>
    <col min="3" max="3" width="13.875" style="97" customWidth="1"/>
    <col min="4" max="4" width="16.625" style="97" customWidth="1"/>
    <col min="5" max="5" width="12.125" customWidth="1"/>
  </cols>
  <sheetData>
    <row r="1" spans="1:4">
      <c r="A1" s="45" t="s">
        <v>21</v>
      </c>
      <c r="B1" s="45" t="s">
        <v>22</v>
      </c>
      <c r="C1" s="45" t="s">
        <v>23</v>
      </c>
      <c r="D1" s="45" t="s">
        <v>24</v>
      </c>
    </row>
    <row r="2" spans="1:4" ht="15.75">
      <c r="A2" s="127" t="s">
        <v>25</v>
      </c>
      <c r="B2" s="90">
        <v>2</v>
      </c>
      <c r="C2" s="62">
        <v>0.05</v>
      </c>
      <c r="D2" s="39">
        <f>B2*C2</f>
        <v>0.1</v>
      </c>
    </row>
    <row r="3" spans="1:4" ht="62.1">
      <c r="A3" s="127"/>
      <c r="B3" s="145" t="s">
        <v>26</v>
      </c>
      <c r="C3" s="158"/>
      <c r="D3" s="39"/>
    </row>
    <row r="4" spans="1:4">
      <c r="A4" s="127" t="s">
        <v>27</v>
      </c>
      <c r="B4" s="90">
        <v>1.5</v>
      </c>
      <c r="C4" s="62">
        <v>0.05</v>
      </c>
      <c r="D4" s="39">
        <f>B4*C4</f>
        <v>7.5000000000000011E-2</v>
      </c>
    </row>
    <row r="5" spans="1:4" ht="93">
      <c r="A5" s="127"/>
      <c r="B5" s="145" t="s">
        <v>28</v>
      </c>
      <c r="C5" s="62"/>
      <c r="D5" s="39"/>
    </row>
    <row r="6" spans="1:4">
      <c r="A6" s="127" t="s">
        <v>29</v>
      </c>
      <c r="B6" s="90">
        <v>0</v>
      </c>
      <c r="C6" s="62">
        <v>0.05</v>
      </c>
      <c r="D6" s="39">
        <f>B6*C6</f>
        <v>0</v>
      </c>
    </row>
    <row r="7" spans="1:4" ht="21.95" customHeight="1">
      <c r="A7" s="127"/>
      <c r="B7" s="145" t="s">
        <v>30</v>
      </c>
      <c r="C7" s="62"/>
      <c r="D7" s="39"/>
    </row>
    <row r="8" spans="1:4">
      <c r="A8" s="127" t="s">
        <v>31</v>
      </c>
      <c r="B8" s="90">
        <v>1</v>
      </c>
      <c r="C8" s="62">
        <v>0.05</v>
      </c>
      <c r="D8" s="39">
        <f>B8*C8</f>
        <v>0.05</v>
      </c>
    </row>
    <row r="9" spans="1:4" ht="93">
      <c r="A9" s="127"/>
      <c r="B9" s="145" t="s">
        <v>32</v>
      </c>
      <c r="C9" s="62"/>
      <c r="D9" s="39"/>
    </row>
    <row r="10" spans="1:4">
      <c r="A10" s="127" t="s">
        <v>33</v>
      </c>
      <c r="B10" s="90">
        <v>0</v>
      </c>
      <c r="C10" s="62">
        <v>0.05</v>
      </c>
      <c r="D10" s="39">
        <f>B10*C10</f>
        <v>0</v>
      </c>
    </row>
    <row r="11" spans="1:4">
      <c r="A11" s="127"/>
      <c r="B11" s="145" t="s">
        <v>30</v>
      </c>
      <c r="C11" s="62"/>
      <c r="D11" s="39"/>
    </row>
    <row r="12" spans="1:4">
      <c r="A12" s="127" t="s">
        <v>34</v>
      </c>
      <c r="B12" s="90">
        <v>0</v>
      </c>
      <c r="C12" s="62">
        <v>0.05</v>
      </c>
      <c r="D12" s="39">
        <f>B12*C12</f>
        <v>0</v>
      </c>
    </row>
    <row r="13" spans="1:4">
      <c r="A13" s="127"/>
      <c r="B13" s="145" t="s">
        <v>30</v>
      </c>
      <c r="C13" s="62"/>
      <c r="D13" s="39"/>
    </row>
    <row r="14" spans="1:4">
      <c r="A14" s="127" t="s">
        <v>35</v>
      </c>
      <c r="B14" s="90">
        <v>0</v>
      </c>
      <c r="C14" s="62">
        <v>0.05</v>
      </c>
      <c r="D14" s="39">
        <f>B14*C14</f>
        <v>0</v>
      </c>
    </row>
    <row r="15" spans="1:4">
      <c r="A15" s="127"/>
      <c r="B15" s="145" t="s">
        <v>30</v>
      </c>
      <c r="C15" s="62"/>
      <c r="D15" s="39"/>
    </row>
    <row r="16" spans="1:4">
      <c r="A16" s="127" t="s">
        <v>36</v>
      </c>
      <c r="B16" s="90">
        <v>0</v>
      </c>
      <c r="C16" s="62">
        <v>0.03</v>
      </c>
      <c r="D16" s="39">
        <f>B16*C16</f>
        <v>0</v>
      </c>
    </row>
    <row r="17" spans="1:4">
      <c r="A17" s="127"/>
      <c r="B17" s="145" t="s">
        <v>30</v>
      </c>
      <c r="C17" s="62"/>
      <c r="D17" s="39"/>
    </row>
    <row r="18" spans="1:4">
      <c r="A18" s="127" t="s">
        <v>37</v>
      </c>
      <c r="B18" s="90">
        <v>0</v>
      </c>
      <c r="C18" s="62">
        <v>0.05</v>
      </c>
      <c r="D18" s="39">
        <v>0</v>
      </c>
    </row>
    <row r="19" spans="1:4">
      <c r="A19" s="127"/>
      <c r="B19" s="152" t="s">
        <v>30</v>
      </c>
      <c r="C19" s="39"/>
      <c r="D19" s="39"/>
    </row>
    <row r="20" spans="1:4">
      <c r="A20" s="127" t="s">
        <v>38</v>
      </c>
      <c r="B20" s="90">
        <v>0</v>
      </c>
      <c r="C20" s="62">
        <v>0.03</v>
      </c>
      <c r="D20" s="39">
        <f>B20*C20</f>
        <v>0</v>
      </c>
    </row>
    <row r="21" spans="1:4">
      <c r="A21" s="127"/>
      <c r="B21" s="145" t="s">
        <v>30</v>
      </c>
      <c r="C21" s="62"/>
      <c r="D21" s="39"/>
    </row>
    <row r="22" spans="1:4">
      <c r="A22" s="127" t="s">
        <v>39</v>
      </c>
      <c r="B22" s="90">
        <v>3</v>
      </c>
      <c r="C22" s="62">
        <v>0.03</v>
      </c>
      <c r="D22" s="39">
        <f>B22*C22</f>
        <v>0.09</v>
      </c>
    </row>
    <row r="23" spans="1:4" ht="123.95">
      <c r="A23" s="127"/>
      <c r="B23" s="145" t="s">
        <v>40</v>
      </c>
      <c r="C23" s="62"/>
      <c r="D23" s="39"/>
    </row>
    <row r="24" spans="1:4" ht="30.95">
      <c r="A24" s="128" t="s">
        <v>41</v>
      </c>
      <c r="B24" s="90">
        <v>1</v>
      </c>
      <c r="C24" s="62">
        <v>0.03</v>
      </c>
      <c r="D24" s="39">
        <f>B24*C24</f>
        <v>0.03</v>
      </c>
    </row>
    <row r="25" spans="1:4" ht="93">
      <c r="A25" s="127"/>
      <c r="B25" s="145" t="s">
        <v>42</v>
      </c>
      <c r="C25" s="62"/>
      <c r="D25" s="39"/>
    </row>
    <row r="26" spans="1:4">
      <c r="A26" s="127" t="s">
        <v>43</v>
      </c>
      <c r="B26" s="90">
        <v>3</v>
      </c>
      <c r="C26" s="62">
        <v>0.04</v>
      </c>
      <c r="D26" s="39">
        <f>B26*C26</f>
        <v>0.12</v>
      </c>
    </row>
    <row r="27" spans="1:4" ht="108.6">
      <c r="A27" s="127"/>
      <c r="B27" s="145" t="s">
        <v>44</v>
      </c>
      <c r="C27" s="62"/>
      <c r="D27" s="39"/>
    </row>
    <row r="28" spans="1:4">
      <c r="A28" s="127" t="s">
        <v>45</v>
      </c>
      <c r="B28" s="90">
        <v>3</v>
      </c>
      <c r="C28" s="62">
        <v>0.03</v>
      </c>
      <c r="D28" s="39">
        <f>B28*C28</f>
        <v>0.09</v>
      </c>
    </row>
    <row r="29" spans="1:4" ht="108.6">
      <c r="A29" s="127"/>
      <c r="B29" s="145" t="s">
        <v>46</v>
      </c>
      <c r="C29" s="62"/>
      <c r="D29" s="39"/>
    </row>
    <row r="30" spans="1:4">
      <c r="A30" s="127" t="s">
        <v>47</v>
      </c>
      <c r="B30" s="90">
        <v>0</v>
      </c>
      <c r="C30" s="62">
        <v>0.04</v>
      </c>
      <c r="D30" s="39">
        <f>B30*C30</f>
        <v>0</v>
      </c>
    </row>
    <row r="31" spans="1:4">
      <c r="A31" s="127"/>
      <c r="B31" s="145" t="s">
        <v>30</v>
      </c>
      <c r="C31" s="62"/>
      <c r="D31" s="39"/>
    </row>
    <row r="32" spans="1:4">
      <c r="A32" s="127" t="s">
        <v>48</v>
      </c>
      <c r="B32" s="90">
        <v>0</v>
      </c>
      <c r="C32" s="62">
        <v>0.04</v>
      </c>
      <c r="D32" s="39">
        <f>B32*C32</f>
        <v>0</v>
      </c>
    </row>
    <row r="33" spans="1:5">
      <c r="A33" s="127"/>
      <c r="B33" s="145" t="s">
        <v>30</v>
      </c>
      <c r="C33" s="62"/>
      <c r="D33" s="39"/>
    </row>
    <row r="34" spans="1:5">
      <c r="A34" s="127" t="s">
        <v>49</v>
      </c>
      <c r="B34" s="90">
        <v>0</v>
      </c>
      <c r="C34" s="62">
        <v>0.03</v>
      </c>
      <c r="D34" s="39">
        <f>B34*C34</f>
        <v>0</v>
      </c>
    </row>
    <row r="35" spans="1:5">
      <c r="A35" s="127"/>
      <c r="B35" s="145" t="s">
        <v>30</v>
      </c>
      <c r="C35" s="62"/>
      <c r="D35" s="39"/>
    </row>
    <row r="36" spans="1:5">
      <c r="A36" s="127" t="s">
        <v>50</v>
      </c>
      <c r="B36" s="90">
        <v>0</v>
      </c>
      <c r="C36" s="62">
        <v>0.05</v>
      </c>
      <c r="D36" s="39">
        <f>B36*C36</f>
        <v>0</v>
      </c>
    </row>
    <row r="37" spans="1:5">
      <c r="A37" s="127"/>
      <c r="B37" s="145" t="s">
        <v>30</v>
      </c>
      <c r="C37" s="62"/>
      <c r="D37" s="39"/>
    </row>
    <row r="38" spans="1:5">
      <c r="A38" s="127" t="s">
        <v>51</v>
      </c>
      <c r="B38" s="90">
        <v>0</v>
      </c>
      <c r="C38" s="62">
        <v>0.05</v>
      </c>
      <c r="D38" s="39">
        <f>B38*C38</f>
        <v>0</v>
      </c>
    </row>
    <row r="39" spans="1:5">
      <c r="A39" s="127"/>
      <c r="B39" s="145" t="s">
        <v>30</v>
      </c>
      <c r="C39" s="62"/>
      <c r="D39" s="39"/>
    </row>
    <row r="40" spans="1:5">
      <c r="A40" s="128" t="s">
        <v>52</v>
      </c>
      <c r="B40" s="90">
        <v>0</v>
      </c>
      <c r="C40" s="62">
        <v>0.04</v>
      </c>
      <c r="D40" s="39">
        <f>B40*C40</f>
        <v>0</v>
      </c>
    </row>
    <row r="41" spans="1:5">
      <c r="A41" s="127"/>
      <c r="B41" s="145" t="s">
        <v>30</v>
      </c>
      <c r="C41" s="62"/>
      <c r="D41" s="39"/>
    </row>
    <row r="42" spans="1:5">
      <c r="A42" s="127" t="s">
        <v>53</v>
      </c>
      <c r="B42" s="90">
        <v>3</v>
      </c>
      <c r="C42" s="62">
        <v>0.02</v>
      </c>
      <c r="D42" s="39">
        <f>B42*C42</f>
        <v>0.06</v>
      </c>
    </row>
    <row r="43" spans="1:5" ht="108.6">
      <c r="A43" s="127"/>
      <c r="B43" s="145" t="s">
        <v>54</v>
      </c>
      <c r="C43" s="62"/>
      <c r="D43" s="39"/>
    </row>
    <row r="44" spans="1:5">
      <c r="A44" s="127" t="s">
        <v>55</v>
      </c>
      <c r="B44" s="90">
        <v>2</v>
      </c>
      <c r="C44" s="62">
        <v>0.03</v>
      </c>
      <c r="D44" s="39">
        <f>B44*C44</f>
        <v>0.06</v>
      </c>
    </row>
    <row r="45" spans="1:5" ht="93">
      <c r="A45" s="127"/>
      <c r="B45" s="153" t="s">
        <v>56</v>
      </c>
      <c r="C45" s="62"/>
      <c r="D45" s="39"/>
    </row>
    <row r="46" spans="1:5">
      <c r="A46" s="127" t="s">
        <v>57</v>
      </c>
      <c r="B46" s="90">
        <v>1</v>
      </c>
      <c r="C46" s="62">
        <v>0.03</v>
      </c>
      <c r="D46" s="39">
        <f>B46*C46</f>
        <v>0.03</v>
      </c>
      <c r="E46" s="120"/>
    </row>
    <row r="47" spans="1:5">
      <c r="A47" s="127"/>
      <c r="B47" s="153" t="s">
        <v>58</v>
      </c>
      <c r="C47" s="62"/>
      <c r="D47" s="39"/>
    </row>
    <row r="48" spans="1:5">
      <c r="A48" s="127" t="s">
        <v>59</v>
      </c>
      <c r="B48" s="90">
        <v>0</v>
      </c>
      <c r="C48" s="62">
        <v>0.02</v>
      </c>
      <c r="D48" s="39">
        <f>B48*C48</f>
        <v>0</v>
      </c>
    </row>
    <row r="49" spans="1:5">
      <c r="A49" s="127"/>
      <c r="B49" s="145" t="s">
        <v>30</v>
      </c>
      <c r="C49" s="62"/>
      <c r="D49" s="39"/>
    </row>
    <row r="50" spans="1:5">
      <c r="A50" s="127" t="s">
        <v>60</v>
      </c>
      <c r="B50" s="90">
        <v>0</v>
      </c>
      <c r="C50" s="62">
        <v>0.02</v>
      </c>
      <c r="D50" s="39">
        <f>B50*C50</f>
        <v>0</v>
      </c>
    </row>
    <row r="51" spans="1:5">
      <c r="A51" s="127"/>
      <c r="B51" s="145" t="s">
        <v>30</v>
      </c>
      <c r="C51" s="62"/>
      <c r="D51" s="39"/>
    </row>
    <row r="52" spans="1:5">
      <c r="A52" s="127" t="s">
        <v>61</v>
      </c>
      <c r="B52" s="90">
        <v>0</v>
      </c>
      <c r="C52" s="62">
        <v>0.02</v>
      </c>
      <c r="D52" s="39">
        <f>B52*C52</f>
        <v>0</v>
      </c>
    </row>
    <row r="53" spans="1:5">
      <c r="A53" s="127"/>
      <c r="B53" s="145" t="s">
        <v>30</v>
      </c>
      <c r="C53" s="62"/>
      <c r="D53" s="39"/>
    </row>
    <row r="54" spans="1:5">
      <c r="A54" s="127" t="s">
        <v>62</v>
      </c>
      <c r="B54" s="90">
        <v>0</v>
      </c>
      <c r="C54" s="62">
        <v>0.02</v>
      </c>
      <c r="D54" s="39">
        <f>B54*C54</f>
        <v>0</v>
      </c>
    </row>
    <row r="55" spans="1:5">
      <c r="A55" s="127"/>
      <c r="B55" s="145" t="s">
        <v>30</v>
      </c>
      <c r="C55" s="62"/>
      <c r="D55" s="39"/>
    </row>
    <row r="56" spans="1:5">
      <c r="A56" s="127" t="s">
        <v>63</v>
      </c>
      <c r="B56" s="90">
        <v>1</v>
      </c>
      <c r="C56" s="62">
        <v>0.03</v>
      </c>
      <c r="D56" s="39">
        <f>B56*C56</f>
        <v>0.03</v>
      </c>
    </row>
    <row r="57" spans="1:5">
      <c r="A57" s="131"/>
      <c r="B57" s="153" t="s">
        <v>58</v>
      </c>
      <c r="C57" s="62"/>
      <c r="D57" s="39"/>
    </row>
    <row r="58" spans="1:5">
      <c r="A58"/>
      <c r="B58" s="136" t="s">
        <v>64</v>
      </c>
      <c r="C58" s="62">
        <f>SUM(C2:C56)</f>
        <v>1.0300000000000005</v>
      </c>
      <c r="D58" s="82">
        <f>SUM(D2:D56)</f>
        <v>0.7350000000000001</v>
      </c>
      <c r="E58" s="53" t="s">
        <v>65</v>
      </c>
    </row>
    <row r="59" spans="1:5">
      <c r="A59" s="172"/>
      <c r="B59" s="172"/>
      <c r="C59" s="112"/>
      <c r="D59" s="104"/>
    </row>
    <row r="60" spans="1:5">
      <c r="A60" s="172"/>
      <c r="B60" s="172"/>
      <c r="C60" s="112"/>
      <c r="D60" s="104"/>
    </row>
    <row r="61" spans="1:5">
      <c r="A61" s="172"/>
      <c r="B61" s="172"/>
      <c r="C61" s="108"/>
      <c r="D61" s="104"/>
    </row>
    <row r="62" spans="1:5">
      <c r="A62" s="172"/>
      <c r="B62" s="172"/>
      <c r="C62" s="112"/>
      <c r="D62" s="104"/>
    </row>
    <row r="63" spans="1:5">
      <c r="A63" s="172"/>
      <c r="B63" s="172"/>
      <c r="C63" s="112"/>
      <c r="D63" s="104"/>
    </row>
    <row r="64" spans="1:5">
      <c r="A64" s="112"/>
      <c r="B64" s="172"/>
      <c r="C64" s="172"/>
      <c r="D64" s="104"/>
    </row>
    <row r="65" spans="1:3">
      <c r="A65" s="113"/>
      <c r="C65" s="113"/>
    </row>
    <row r="66" spans="1:3">
      <c r="A66" s="113"/>
      <c r="C66" s="113"/>
    </row>
    <row r="67" spans="1:3">
      <c r="A67" s="113"/>
      <c r="C67" s="113"/>
    </row>
  </sheetData>
  <sheetProtection formatRows="0"/>
  <mergeCells count="6">
    <mergeCell ref="B64:C64"/>
    <mergeCell ref="A59:B59"/>
    <mergeCell ref="A60:B60"/>
    <mergeCell ref="A61:B61"/>
    <mergeCell ref="A62:B62"/>
    <mergeCell ref="A63:B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I82"/>
  <sheetViews>
    <sheetView zoomScale="70" zoomScaleNormal="70" workbookViewId="0">
      <pane xSplit="1" ySplit="1" topLeftCell="B56" activePane="bottomRight" state="frozen"/>
      <selection pane="bottomRight" activeCell="B56" sqref="B56"/>
      <selection pane="bottomLeft" activeCell="A2" sqref="A2"/>
      <selection pane="topRight" activeCell="B1" sqref="B1"/>
    </sheetView>
  </sheetViews>
  <sheetFormatPr defaultColWidth="10.625" defaultRowHeight="15.6"/>
  <cols>
    <col min="1" max="1" width="49.625" style="129" bestFit="1" customWidth="1"/>
    <col min="2" max="2" width="61.375" style="98" customWidth="1"/>
    <col min="3" max="4" width="16.625" style="99" customWidth="1"/>
    <col min="5" max="5" width="15.125" style="1" customWidth="1"/>
    <col min="6" max="7" width="10.625" style="1" customWidth="1"/>
    <col min="8" max="8" width="51.875" style="1" customWidth="1"/>
    <col min="9" max="9" width="77.625" style="1" bestFit="1" customWidth="1"/>
    <col min="10" max="16384" width="10.625" style="1"/>
  </cols>
  <sheetData>
    <row r="1" spans="1:9">
      <c r="A1" s="126" t="s">
        <v>21</v>
      </c>
      <c r="B1" s="33" t="s">
        <v>66</v>
      </c>
      <c r="C1" s="40" t="s">
        <v>23</v>
      </c>
      <c r="D1" s="40" t="s">
        <v>24</v>
      </c>
    </row>
    <row r="2" spans="1:9">
      <c r="A2" s="127" t="s">
        <v>25</v>
      </c>
      <c r="B2" s="90">
        <v>2</v>
      </c>
      <c r="C2" s="62">
        <v>0.05</v>
      </c>
      <c r="D2" s="39">
        <f>B2*C2</f>
        <v>0.1</v>
      </c>
      <c r="H2" s="122"/>
      <c r="I2" s="123"/>
    </row>
    <row r="3" spans="1:9" ht="139.5">
      <c r="A3" s="127"/>
      <c r="B3" s="150" t="s">
        <v>67</v>
      </c>
      <c r="C3" s="62"/>
      <c r="D3" s="39"/>
      <c r="H3" s="122"/>
      <c r="I3" s="124"/>
    </row>
    <row r="4" spans="1:9">
      <c r="A4" s="127" t="s">
        <v>27</v>
      </c>
      <c r="B4" s="90">
        <v>3</v>
      </c>
      <c r="C4" s="62">
        <v>0.05</v>
      </c>
      <c r="D4" s="39">
        <f>B4*C4</f>
        <v>0.15000000000000002</v>
      </c>
      <c r="E4" s="121"/>
      <c r="H4" s="122"/>
      <c r="I4" s="123"/>
    </row>
    <row r="5" spans="1:9" ht="139.5">
      <c r="A5" s="127"/>
      <c r="B5" s="150" t="s">
        <v>68</v>
      </c>
      <c r="C5" s="62"/>
      <c r="D5" s="39"/>
      <c r="H5" s="122"/>
      <c r="I5" s="124"/>
    </row>
    <row r="6" spans="1:9">
      <c r="A6" s="127" t="s">
        <v>29</v>
      </c>
      <c r="B6" s="90">
        <v>0</v>
      </c>
      <c r="C6" s="62">
        <v>0.05</v>
      </c>
      <c r="D6" s="39">
        <f>B6*C6</f>
        <v>0</v>
      </c>
      <c r="E6" s="121"/>
      <c r="H6" s="122"/>
      <c r="I6" s="123"/>
    </row>
    <row r="7" spans="1:9" ht="30.95">
      <c r="A7" s="127"/>
      <c r="B7" s="141" t="s">
        <v>69</v>
      </c>
      <c r="C7" s="62"/>
      <c r="D7" s="39"/>
      <c r="H7" s="122"/>
      <c r="I7" s="125"/>
    </row>
    <row r="8" spans="1:9">
      <c r="A8" s="127" t="s">
        <v>31</v>
      </c>
      <c r="B8" s="90">
        <v>0</v>
      </c>
      <c r="C8" s="62">
        <v>0.05</v>
      </c>
      <c r="D8" s="39">
        <f>B8*C8</f>
        <v>0</v>
      </c>
      <c r="E8" s="121"/>
      <c r="H8" s="122"/>
      <c r="I8" s="123"/>
    </row>
    <row r="9" spans="1:9" ht="30.95">
      <c r="A9" s="127"/>
      <c r="B9" s="141" t="s">
        <v>69</v>
      </c>
      <c r="C9" s="62"/>
      <c r="D9" s="39"/>
      <c r="H9" s="122"/>
      <c r="I9" s="123"/>
    </row>
    <row r="10" spans="1:9">
      <c r="A10" s="127" t="s">
        <v>33</v>
      </c>
      <c r="B10" s="90">
        <v>0</v>
      </c>
      <c r="C10" s="62">
        <v>0.05</v>
      </c>
      <c r="D10" s="39">
        <f>B10*C10</f>
        <v>0</v>
      </c>
      <c r="E10" s="121"/>
      <c r="H10" s="122"/>
      <c r="I10" s="123"/>
    </row>
    <row r="11" spans="1:9" ht="30.95">
      <c r="A11" s="127"/>
      <c r="B11" s="141" t="s">
        <v>69</v>
      </c>
      <c r="C11" s="62"/>
      <c r="D11" s="39"/>
      <c r="H11" s="122"/>
      <c r="I11" s="124"/>
    </row>
    <row r="12" spans="1:9">
      <c r="A12" s="127" t="s">
        <v>34</v>
      </c>
      <c r="B12" s="90">
        <v>0</v>
      </c>
      <c r="C12" s="62">
        <v>0.05</v>
      </c>
      <c r="D12" s="39">
        <f>B12*C12</f>
        <v>0</v>
      </c>
      <c r="E12" s="121"/>
      <c r="H12" s="122"/>
      <c r="I12" s="123"/>
    </row>
    <row r="13" spans="1:9" ht="30.95">
      <c r="A13" s="127"/>
      <c r="B13" s="141" t="s">
        <v>69</v>
      </c>
      <c r="C13" s="62"/>
      <c r="D13" s="39"/>
      <c r="H13" s="122"/>
      <c r="I13" s="124"/>
    </row>
    <row r="14" spans="1:9">
      <c r="A14" s="127" t="s">
        <v>35</v>
      </c>
      <c r="B14" s="90">
        <v>0</v>
      </c>
      <c r="C14" s="62">
        <v>0.05</v>
      </c>
      <c r="D14" s="39">
        <f>B14*C14</f>
        <v>0</v>
      </c>
      <c r="E14" s="121"/>
      <c r="H14" s="122"/>
      <c r="I14" s="123"/>
    </row>
    <row r="15" spans="1:9" ht="30.95">
      <c r="A15" s="127"/>
      <c r="B15" s="141" t="s">
        <v>69</v>
      </c>
      <c r="C15" s="62"/>
      <c r="D15" s="39"/>
      <c r="H15" s="122"/>
      <c r="I15" s="124"/>
    </row>
    <row r="16" spans="1:9">
      <c r="A16" s="127" t="s">
        <v>36</v>
      </c>
      <c r="B16" s="90">
        <v>0</v>
      </c>
      <c r="C16" s="62">
        <v>0.03</v>
      </c>
      <c r="D16" s="39">
        <f>B16*C16</f>
        <v>0</v>
      </c>
      <c r="E16" s="121"/>
      <c r="H16" s="122"/>
      <c r="I16" s="123"/>
    </row>
    <row r="17" spans="1:9" ht="30.95">
      <c r="A17" s="127"/>
      <c r="B17" s="141" t="s">
        <v>69</v>
      </c>
      <c r="C17" s="62"/>
      <c r="D17" s="39"/>
      <c r="H17" s="122"/>
      <c r="I17" s="124"/>
    </row>
    <row r="18" spans="1:9">
      <c r="A18" s="127" t="s">
        <v>37</v>
      </c>
      <c r="B18" s="90">
        <v>0</v>
      </c>
      <c r="C18" s="62">
        <v>0.02</v>
      </c>
      <c r="D18" s="39">
        <f>B18*C18</f>
        <v>0</v>
      </c>
      <c r="E18" s="121"/>
      <c r="H18" s="122"/>
      <c r="I18" s="123"/>
    </row>
    <row r="19" spans="1:9" ht="30.95">
      <c r="A19" s="127"/>
      <c r="B19" s="141" t="s">
        <v>69</v>
      </c>
      <c r="C19" s="62"/>
      <c r="D19" s="39"/>
      <c r="H19" s="122"/>
      <c r="I19" s="124"/>
    </row>
    <row r="20" spans="1:9">
      <c r="A20" s="127" t="s">
        <v>38</v>
      </c>
      <c r="B20" s="90">
        <v>0</v>
      </c>
      <c r="C20" s="62">
        <v>0.03</v>
      </c>
      <c r="D20" s="39">
        <f>B20*C20</f>
        <v>0</v>
      </c>
      <c r="E20" s="121"/>
      <c r="H20" s="122"/>
      <c r="I20" s="123"/>
    </row>
    <row r="21" spans="1:9" ht="30.95">
      <c r="A21" s="127"/>
      <c r="B21" s="141" t="s">
        <v>69</v>
      </c>
      <c r="C21" s="62"/>
      <c r="D21" s="39"/>
      <c r="H21" s="122"/>
      <c r="I21" s="124"/>
    </row>
    <row r="22" spans="1:9">
      <c r="A22" s="127" t="s">
        <v>39</v>
      </c>
      <c r="B22" s="90">
        <v>0</v>
      </c>
      <c r="C22" s="62">
        <v>0.03</v>
      </c>
      <c r="D22" s="39">
        <f>B22*C22</f>
        <v>0</v>
      </c>
      <c r="H22" s="122"/>
      <c r="I22" s="123"/>
    </row>
    <row r="23" spans="1:9" ht="30.95">
      <c r="A23" s="127"/>
      <c r="B23" s="141" t="s">
        <v>69</v>
      </c>
      <c r="C23" s="62"/>
      <c r="D23" s="39"/>
      <c r="H23" s="122"/>
      <c r="I23" s="123"/>
    </row>
    <row r="24" spans="1:9" ht="30.95">
      <c r="A24" s="128" t="s">
        <v>41</v>
      </c>
      <c r="B24" s="90">
        <v>0</v>
      </c>
      <c r="C24" s="62">
        <v>0.03</v>
      </c>
      <c r="D24" s="39">
        <f>B24*C24</f>
        <v>0</v>
      </c>
      <c r="H24" s="122"/>
      <c r="I24" s="123"/>
    </row>
    <row r="25" spans="1:9" ht="30.95">
      <c r="A25" s="127"/>
      <c r="B25" s="141" t="s">
        <v>69</v>
      </c>
      <c r="C25" s="62"/>
      <c r="D25" s="39"/>
      <c r="H25" s="122"/>
      <c r="I25" s="123"/>
    </row>
    <row r="26" spans="1:9">
      <c r="A26" s="127" t="s">
        <v>43</v>
      </c>
      <c r="B26" s="90">
        <v>4</v>
      </c>
      <c r="C26" s="62">
        <v>0.04</v>
      </c>
      <c r="D26" s="39">
        <f>B26*C26</f>
        <v>0.16</v>
      </c>
      <c r="H26" s="122"/>
      <c r="I26" s="123"/>
    </row>
    <row r="27" spans="1:9" ht="93">
      <c r="A27" s="127"/>
      <c r="B27" s="145" t="s">
        <v>70</v>
      </c>
      <c r="C27" s="62"/>
      <c r="D27" s="39"/>
      <c r="H27" s="122"/>
      <c r="I27" s="123"/>
    </row>
    <row r="28" spans="1:9">
      <c r="A28" s="127" t="s">
        <v>45</v>
      </c>
      <c r="B28" s="90">
        <v>4</v>
      </c>
      <c r="C28" s="62">
        <v>0.03</v>
      </c>
      <c r="D28" s="39">
        <f>B28*C28</f>
        <v>0.12</v>
      </c>
      <c r="H28" s="122"/>
      <c r="I28" s="123"/>
    </row>
    <row r="29" spans="1:9" ht="93">
      <c r="A29" s="127"/>
      <c r="B29" s="145" t="s">
        <v>70</v>
      </c>
      <c r="C29" s="62"/>
      <c r="D29" s="39"/>
      <c r="H29" s="122"/>
      <c r="I29" s="123"/>
    </row>
    <row r="30" spans="1:9">
      <c r="A30" s="127" t="s">
        <v>47</v>
      </c>
      <c r="B30" s="90">
        <v>0</v>
      </c>
      <c r="C30" s="62">
        <v>0.04</v>
      </c>
      <c r="D30" s="39">
        <f>B30*C30</f>
        <v>0</v>
      </c>
      <c r="H30" s="122"/>
      <c r="I30" s="123"/>
    </row>
    <row r="31" spans="1:9" ht="30.95">
      <c r="A31" s="127"/>
      <c r="B31" s="141" t="s">
        <v>69</v>
      </c>
      <c r="C31" s="62"/>
      <c r="D31" s="39"/>
      <c r="H31" s="122"/>
      <c r="I31" s="123"/>
    </row>
    <row r="32" spans="1:9">
      <c r="A32" s="127" t="s">
        <v>48</v>
      </c>
      <c r="B32" s="90">
        <v>0</v>
      </c>
      <c r="C32" s="62">
        <v>0.04</v>
      </c>
      <c r="D32" s="39">
        <f>B32*C32</f>
        <v>0</v>
      </c>
      <c r="H32" s="122"/>
      <c r="I32" s="123"/>
    </row>
    <row r="33" spans="1:9" ht="30.95">
      <c r="A33" s="127"/>
      <c r="B33" s="141" t="s">
        <v>69</v>
      </c>
      <c r="C33" s="62"/>
      <c r="D33" s="39"/>
      <c r="H33" s="122"/>
      <c r="I33" s="123"/>
    </row>
    <row r="34" spans="1:9">
      <c r="A34" s="127" t="s">
        <v>49</v>
      </c>
      <c r="B34" s="90">
        <v>0</v>
      </c>
      <c r="C34" s="62">
        <v>0.03</v>
      </c>
      <c r="D34" s="39">
        <f>B34*C34</f>
        <v>0</v>
      </c>
      <c r="H34" s="122"/>
      <c r="I34" s="123"/>
    </row>
    <row r="35" spans="1:9" ht="30.95">
      <c r="A35" s="127"/>
      <c r="B35" s="141" t="s">
        <v>69</v>
      </c>
      <c r="C35" s="62"/>
      <c r="D35" s="39"/>
      <c r="H35" s="122"/>
      <c r="I35" s="123"/>
    </row>
    <row r="36" spans="1:9">
      <c r="A36" s="127" t="s">
        <v>50</v>
      </c>
      <c r="B36" s="90">
        <v>0</v>
      </c>
      <c r="C36" s="62">
        <v>0.05</v>
      </c>
      <c r="D36" s="39">
        <f>B36*C36</f>
        <v>0</v>
      </c>
      <c r="H36" s="122"/>
      <c r="I36" s="123"/>
    </row>
    <row r="37" spans="1:9" ht="30.95">
      <c r="A37" s="127"/>
      <c r="B37" s="141" t="s">
        <v>69</v>
      </c>
      <c r="C37" s="62"/>
      <c r="D37" s="39"/>
      <c r="H37" s="122"/>
      <c r="I37" s="124"/>
    </row>
    <row r="38" spans="1:9">
      <c r="A38" s="127" t="s">
        <v>51</v>
      </c>
      <c r="B38" s="90">
        <v>0</v>
      </c>
      <c r="C38" s="62">
        <v>0.05</v>
      </c>
      <c r="D38" s="39">
        <f>B38*C38</f>
        <v>0</v>
      </c>
      <c r="H38" s="122"/>
      <c r="I38" s="123"/>
    </row>
    <row r="39" spans="1:9" ht="30.95">
      <c r="A39" s="127"/>
      <c r="B39" s="141" t="s">
        <v>69</v>
      </c>
      <c r="C39" s="62"/>
      <c r="D39" s="39"/>
      <c r="H39" s="122"/>
      <c r="I39" s="124"/>
    </row>
    <row r="40" spans="1:9" s="59" customFormat="1">
      <c r="A40" s="128" t="s">
        <v>52</v>
      </c>
      <c r="B40" s="90">
        <v>4</v>
      </c>
      <c r="C40" s="62">
        <v>0.04</v>
      </c>
      <c r="D40" s="63">
        <f>B40*C40</f>
        <v>0.16</v>
      </c>
      <c r="H40" s="122"/>
      <c r="I40" s="123"/>
    </row>
    <row r="41" spans="1:9" ht="123.95">
      <c r="A41" s="127"/>
      <c r="B41" s="145" t="s">
        <v>71</v>
      </c>
      <c r="C41" s="62"/>
      <c r="D41" s="39"/>
      <c r="H41" s="122"/>
      <c r="I41" s="123"/>
    </row>
    <row r="42" spans="1:9">
      <c r="A42" s="127" t="s">
        <v>53</v>
      </c>
      <c r="B42" s="90">
        <v>0</v>
      </c>
      <c r="C42" s="62">
        <v>0.02</v>
      </c>
      <c r="D42" s="39">
        <f>B42*C42</f>
        <v>0</v>
      </c>
      <c r="H42" s="122"/>
      <c r="I42" s="123"/>
    </row>
    <row r="43" spans="1:9" ht="30.95">
      <c r="A43" s="127"/>
      <c r="B43" s="141" t="s">
        <v>69</v>
      </c>
      <c r="C43" s="62"/>
      <c r="D43" s="39"/>
      <c r="H43" s="122"/>
      <c r="I43" s="124"/>
    </row>
    <row r="44" spans="1:9">
      <c r="A44" s="127" t="s">
        <v>55</v>
      </c>
      <c r="B44" s="90">
        <v>0</v>
      </c>
      <c r="C44" s="62">
        <v>0.03</v>
      </c>
      <c r="D44" s="39">
        <f>B44*C44</f>
        <v>0</v>
      </c>
      <c r="H44" s="122"/>
      <c r="I44" s="123"/>
    </row>
    <row r="45" spans="1:9" ht="30.95">
      <c r="A45" s="127"/>
      <c r="B45" s="141" t="s">
        <v>69</v>
      </c>
      <c r="C45" s="62"/>
      <c r="D45" s="39"/>
      <c r="H45" s="122"/>
      <c r="I45" s="124"/>
    </row>
    <row r="46" spans="1:9">
      <c r="A46" s="127" t="s">
        <v>57</v>
      </c>
      <c r="B46" s="90">
        <v>0</v>
      </c>
      <c r="C46" s="62">
        <v>0.03</v>
      </c>
      <c r="D46" s="39">
        <f>B46*C46</f>
        <v>0</v>
      </c>
      <c r="H46" s="122"/>
      <c r="I46" s="123"/>
    </row>
    <row r="47" spans="1:9" ht="30.95">
      <c r="A47" s="127"/>
      <c r="B47" s="145" t="s">
        <v>69</v>
      </c>
      <c r="C47" s="62"/>
      <c r="D47" s="39"/>
      <c r="H47" s="122"/>
      <c r="I47" s="123"/>
    </row>
    <row r="48" spans="1:9">
      <c r="A48" s="127" t="s">
        <v>59</v>
      </c>
      <c r="B48" s="90">
        <v>0</v>
      </c>
      <c r="C48" s="62">
        <v>0.02</v>
      </c>
      <c r="D48" s="39">
        <f>B48*C48</f>
        <v>0</v>
      </c>
      <c r="H48" s="122"/>
      <c r="I48" s="123"/>
    </row>
    <row r="49" spans="1:9" ht="30.95">
      <c r="A49" s="127"/>
      <c r="B49" s="141" t="s">
        <v>69</v>
      </c>
      <c r="C49" s="62"/>
      <c r="D49" s="39"/>
      <c r="H49" s="122"/>
      <c r="I49" s="123"/>
    </row>
    <row r="50" spans="1:9">
      <c r="A50" s="127" t="s">
        <v>60</v>
      </c>
      <c r="B50" s="90">
        <v>0</v>
      </c>
      <c r="C50" s="62">
        <v>0.02</v>
      </c>
      <c r="D50" s="39">
        <f>B50*C50</f>
        <v>0</v>
      </c>
      <c r="H50" s="122"/>
      <c r="I50" s="123"/>
    </row>
    <row r="51" spans="1:9" ht="30.95">
      <c r="A51" s="127"/>
      <c r="B51" s="141" t="s">
        <v>69</v>
      </c>
      <c r="C51" s="62"/>
      <c r="D51" s="39"/>
      <c r="H51" s="122"/>
      <c r="I51" s="123"/>
    </row>
    <row r="52" spans="1:9">
      <c r="A52" s="127" t="s">
        <v>61</v>
      </c>
      <c r="B52" s="90">
        <v>0</v>
      </c>
      <c r="C52" s="62">
        <v>0.02</v>
      </c>
      <c r="D52" s="39">
        <f>B52*C52</f>
        <v>0</v>
      </c>
      <c r="H52" s="122"/>
      <c r="I52" s="123"/>
    </row>
    <row r="53" spans="1:9" ht="30.95">
      <c r="A53" s="127"/>
      <c r="B53" s="141" t="s">
        <v>69</v>
      </c>
      <c r="C53" s="62"/>
      <c r="D53" s="39"/>
      <c r="H53" s="122"/>
      <c r="I53" s="123"/>
    </row>
    <row r="54" spans="1:9">
      <c r="A54" s="127" t="s">
        <v>62</v>
      </c>
      <c r="B54" s="90">
        <v>0</v>
      </c>
      <c r="C54" s="62">
        <v>0.02</v>
      </c>
      <c r="D54" s="39">
        <f>B54*C54</f>
        <v>0</v>
      </c>
      <c r="H54" s="122"/>
      <c r="I54" s="123"/>
    </row>
    <row r="55" spans="1:9" ht="30.95">
      <c r="A55" s="127"/>
      <c r="B55" s="141" t="s">
        <v>69</v>
      </c>
      <c r="C55" s="62"/>
      <c r="D55" s="39"/>
      <c r="H55" s="122"/>
      <c r="I55" s="123"/>
    </row>
    <row r="56" spans="1:9">
      <c r="A56" s="127" t="s">
        <v>63</v>
      </c>
      <c r="B56" s="90">
        <v>4</v>
      </c>
      <c r="C56" s="62">
        <v>0.03</v>
      </c>
      <c r="D56" s="39">
        <f>B56*C56</f>
        <v>0.12</v>
      </c>
      <c r="H56" s="122"/>
      <c r="I56" s="123"/>
    </row>
    <row r="57" spans="1:9" ht="77.45">
      <c r="A57" s="131"/>
      <c r="B57" s="145" t="s">
        <v>72</v>
      </c>
      <c r="C57" s="62"/>
      <c r="D57" s="39"/>
      <c r="I57" s="10"/>
    </row>
    <row r="58" spans="1:9">
      <c r="A58" s="53"/>
      <c r="B58" s="8" t="s">
        <v>64</v>
      </c>
      <c r="C58" s="62">
        <f>SUM(C2:C56)</f>
        <v>1.0000000000000004</v>
      </c>
      <c r="D58" s="82">
        <f>SUM(D2:D56)</f>
        <v>0.81</v>
      </c>
      <c r="E58" s="53" t="s">
        <v>73</v>
      </c>
    </row>
    <row r="59" spans="1:9">
      <c r="A59" s="172"/>
      <c r="B59" s="172"/>
      <c r="C59" s="103"/>
      <c r="D59" s="103"/>
    </row>
    <row r="60" spans="1:9">
      <c r="A60" s="172"/>
      <c r="B60" s="172"/>
      <c r="C60" s="103"/>
      <c r="D60" s="103"/>
    </row>
    <row r="61" spans="1:9">
      <c r="A61" s="172"/>
      <c r="B61" s="172"/>
      <c r="C61" s="103"/>
      <c r="D61" s="103"/>
    </row>
    <row r="62" spans="1:9">
      <c r="A62" s="172"/>
      <c r="B62" s="172"/>
      <c r="C62" s="103"/>
      <c r="D62" s="103"/>
    </row>
    <row r="63" spans="1:9">
      <c r="A63" s="172"/>
      <c r="B63" s="172"/>
      <c r="C63" s="103"/>
      <c r="D63" s="103"/>
    </row>
    <row r="64" spans="1:9">
      <c r="A64" s="119"/>
    </row>
    <row r="65" spans="1:1">
      <c r="A65" s="119"/>
    </row>
    <row r="82" spans="1:1">
      <c r="A82" s="130"/>
    </row>
  </sheetData>
  <sheetProtection formatRows="0"/>
  <mergeCells count="5">
    <mergeCell ref="A59:B59"/>
    <mergeCell ref="A60:B60"/>
    <mergeCell ref="A61:B61"/>
    <mergeCell ref="A62:B62"/>
    <mergeCell ref="A63:B6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9"/>
  <sheetViews>
    <sheetView zoomScale="70" zoomScaleNormal="70" workbookViewId="0">
      <pane xSplit="1" ySplit="1" topLeftCell="F2" activePane="bottomRight" state="frozen"/>
      <selection pane="bottomRight" activeCell="J91" sqref="J2:J91"/>
      <selection pane="bottomLeft" activeCell="A2" sqref="A2"/>
      <selection pane="topRight" activeCell="B1" sqref="B1"/>
    </sheetView>
  </sheetViews>
  <sheetFormatPr defaultColWidth="10.625" defaultRowHeight="15.6"/>
  <cols>
    <col min="1" max="1" width="65.625" style="98" customWidth="1"/>
    <col min="2" max="2" width="45.5" style="98" customWidth="1"/>
    <col min="3" max="3" width="8.625" style="98" customWidth="1"/>
    <col min="4" max="4" width="50.125" style="98" customWidth="1"/>
    <col min="5" max="5" width="8.625" style="98" customWidth="1"/>
    <col min="6" max="6" width="64.625" style="98" customWidth="1"/>
    <col min="7" max="7" width="8.625" style="98" customWidth="1"/>
    <col min="8" max="8" width="34.875" style="98" customWidth="1"/>
    <col min="9" max="9" width="8.625" style="98" customWidth="1"/>
    <col min="10" max="10" width="16.625" style="98" customWidth="1"/>
    <col min="11" max="11" width="15.125" style="8" customWidth="1"/>
    <col min="12" max="12" width="15.5" style="8" customWidth="1"/>
    <col min="13" max="16384" width="10.625" style="8"/>
  </cols>
  <sheetData>
    <row r="1" spans="1:11" ht="77.45">
      <c r="A1" s="7" t="s">
        <v>74</v>
      </c>
      <c r="B1" s="23" t="s">
        <v>75</v>
      </c>
      <c r="C1" s="33" t="s">
        <v>76</v>
      </c>
      <c r="D1" s="23" t="s">
        <v>77</v>
      </c>
      <c r="E1" s="33" t="s">
        <v>78</v>
      </c>
      <c r="F1" s="23" t="s">
        <v>79</v>
      </c>
      <c r="G1" s="33" t="s">
        <v>76</v>
      </c>
      <c r="H1" s="23" t="s">
        <v>80</v>
      </c>
      <c r="I1" s="33" t="s">
        <v>78</v>
      </c>
      <c r="J1" s="41" t="s">
        <v>24</v>
      </c>
      <c r="K1" s="10"/>
    </row>
    <row r="2" spans="1:11">
      <c r="A2" s="25" t="s">
        <v>81</v>
      </c>
      <c r="B2" s="90">
        <v>0</v>
      </c>
      <c r="C2" s="117">
        <v>0.05</v>
      </c>
      <c r="D2" s="90"/>
      <c r="E2" s="117">
        <v>0.04</v>
      </c>
      <c r="F2" s="90"/>
      <c r="G2" s="117">
        <v>0.04</v>
      </c>
      <c r="H2" s="90"/>
      <c r="I2" s="64">
        <v>0.02</v>
      </c>
      <c r="J2" s="67">
        <f>B2*C2+D2*E2+F2*G2+H2*I2</f>
        <v>0</v>
      </c>
    </row>
    <row r="3" spans="1:11" s="15" customFormat="1">
      <c r="A3" s="28"/>
      <c r="B3" s="90"/>
      <c r="C3" s="117"/>
      <c r="D3" s="145"/>
      <c r="E3" s="117"/>
      <c r="F3" s="90"/>
      <c r="G3" s="117"/>
      <c r="H3" s="90"/>
      <c r="I3" s="65"/>
      <c r="J3" s="67"/>
    </row>
    <row r="4" spans="1:11" ht="30.95">
      <c r="A4" s="25" t="s">
        <v>82</v>
      </c>
      <c r="B4" s="84">
        <v>0</v>
      </c>
      <c r="C4" s="117">
        <v>0.03</v>
      </c>
      <c r="D4" s="84"/>
      <c r="E4" s="117">
        <v>3.5000000000000003E-2</v>
      </c>
      <c r="F4" s="84"/>
      <c r="G4" s="117">
        <v>3.5000000000000003E-2</v>
      </c>
      <c r="H4" s="84"/>
      <c r="I4" s="64">
        <v>0.02</v>
      </c>
      <c r="J4" s="67">
        <f t="shared" ref="J4:J70" si="0">B4*C4+D4*E4+F4*G4+H4*I4</f>
        <v>0</v>
      </c>
    </row>
    <row r="5" spans="1:11">
      <c r="A5" s="24"/>
      <c r="B5" s="84"/>
      <c r="C5" s="117"/>
      <c r="D5" s="84"/>
      <c r="E5" s="117"/>
      <c r="F5" s="84"/>
      <c r="G5" s="117"/>
      <c r="H5" s="84"/>
      <c r="I5" s="64"/>
      <c r="J5" s="67"/>
    </row>
    <row r="6" spans="1:11" ht="30.95">
      <c r="A6" s="25" t="s">
        <v>83</v>
      </c>
      <c r="B6" s="90">
        <v>0</v>
      </c>
      <c r="C6" s="117">
        <v>0.04</v>
      </c>
      <c r="D6" s="90"/>
      <c r="E6" s="117">
        <v>0.04</v>
      </c>
      <c r="F6" s="90"/>
      <c r="G6" s="117">
        <v>0.04</v>
      </c>
      <c r="H6" s="90"/>
      <c r="I6" s="64">
        <v>0.02</v>
      </c>
      <c r="J6" s="67">
        <f t="shared" si="0"/>
        <v>0</v>
      </c>
    </row>
    <row r="7" spans="1:11">
      <c r="A7" s="24"/>
      <c r="B7" s="90"/>
      <c r="C7" s="117"/>
      <c r="D7" s="90"/>
      <c r="E7" s="117"/>
      <c r="F7" s="90"/>
      <c r="G7" s="117"/>
      <c r="H7" s="90"/>
      <c r="I7" s="64"/>
      <c r="J7" s="67"/>
    </row>
    <row r="8" spans="1:11">
      <c r="A8" s="25" t="s">
        <v>84</v>
      </c>
      <c r="B8" s="84">
        <v>0</v>
      </c>
      <c r="C8" s="117">
        <v>0.04</v>
      </c>
      <c r="D8" s="84">
        <v>10</v>
      </c>
      <c r="E8" s="117">
        <v>0.03</v>
      </c>
      <c r="F8" s="84"/>
      <c r="G8" s="117">
        <v>0.03</v>
      </c>
      <c r="H8" s="84"/>
      <c r="I8" s="64">
        <v>1.4999999999999999E-2</v>
      </c>
      <c r="J8" s="67">
        <f t="shared" si="0"/>
        <v>0.3</v>
      </c>
    </row>
    <row r="9" spans="1:11" ht="152.44999999999999" customHeight="1">
      <c r="A9" s="25"/>
      <c r="B9" s="84"/>
      <c r="C9" s="117"/>
      <c r="D9" s="84" t="s">
        <v>85</v>
      </c>
      <c r="E9" s="117"/>
      <c r="F9" s="84"/>
      <c r="G9" s="117"/>
      <c r="H9" s="84"/>
      <c r="I9" s="64"/>
      <c r="J9" s="67"/>
    </row>
    <row r="10" spans="1:11">
      <c r="A10" s="25" t="s">
        <v>86</v>
      </c>
      <c r="B10" s="90">
        <v>0</v>
      </c>
      <c r="C10" s="117">
        <v>0.04</v>
      </c>
      <c r="D10" s="90">
        <v>10</v>
      </c>
      <c r="E10" s="117">
        <v>0.04</v>
      </c>
      <c r="F10" s="90"/>
      <c r="G10" s="117">
        <v>0.04</v>
      </c>
      <c r="H10" s="90"/>
      <c r="I10" s="64">
        <v>0</v>
      </c>
      <c r="J10" s="67">
        <f t="shared" si="0"/>
        <v>0.4</v>
      </c>
    </row>
    <row r="11" spans="1:11" ht="135" customHeight="1">
      <c r="A11" s="25"/>
      <c r="B11" s="90"/>
      <c r="C11" s="117"/>
      <c r="D11" s="90" t="s">
        <v>85</v>
      </c>
      <c r="E11" s="117"/>
      <c r="F11" s="90"/>
      <c r="G11" s="117"/>
      <c r="H11" s="90"/>
      <c r="I11" s="64"/>
      <c r="J11" s="67"/>
    </row>
    <row r="12" spans="1:11">
      <c r="A12" s="25" t="s">
        <v>87</v>
      </c>
      <c r="B12" s="84">
        <v>0</v>
      </c>
      <c r="C12" s="117">
        <v>0.02</v>
      </c>
      <c r="D12" s="84"/>
      <c r="E12" s="117">
        <v>1.4999999999999999E-2</v>
      </c>
      <c r="F12" s="84"/>
      <c r="G12" s="117">
        <v>1.4999999999999999E-2</v>
      </c>
      <c r="H12" s="84"/>
      <c r="I12" s="64">
        <v>0</v>
      </c>
      <c r="J12" s="67">
        <f t="shared" si="0"/>
        <v>0</v>
      </c>
    </row>
    <row r="13" spans="1:11">
      <c r="A13" s="25"/>
      <c r="B13" s="84"/>
      <c r="C13" s="117"/>
      <c r="D13" s="84"/>
      <c r="E13" s="117"/>
      <c r="F13" s="84"/>
      <c r="G13" s="117"/>
      <c r="H13" s="84"/>
      <c r="I13" s="64"/>
      <c r="J13" s="67"/>
    </row>
    <row r="14" spans="1:11" ht="46.5">
      <c r="A14" s="25" t="s">
        <v>88</v>
      </c>
      <c r="B14" s="90">
        <v>0</v>
      </c>
      <c r="C14" s="117">
        <v>0.03</v>
      </c>
      <c r="D14" s="90"/>
      <c r="E14" s="117">
        <v>2.5000000000000001E-2</v>
      </c>
      <c r="F14" s="90"/>
      <c r="G14" s="117">
        <v>2.5000000000000001E-2</v>
      </c>
      <c r="H14" s="90"/>
      <c r="I14" s="64">
        <v>0.02</v>
      </c>
      <c r="J14" s="67">
        <f t="shared" si="0"/>
        <v>0</v>
      </c>
    </row>
    <row r="15" spans="1:11">
      <c r="A15" s="25"/>
      <c r="B15" s="90"/>
      <c r="C15" s="117"/>
      <c r="D15" s="90"/>
      <c r="E15" s="117"/>
      <c r="F15" s="90"/>
      <c r="G15" s="117"/>
      <c r="H15" s="90"/>
      <c r="I15" s="64"/>
      <c r="J15" s="67"/>
    </row>
    <row r="16" spans="1:11">
      <c r="A16" s="23" t="s">
        <v>89</v>
      </c>
      <c r="B16" s="84">
        <v>0</v>
      </c>
      <c r="C16" s="117">
        <v>0.03</v>
      </c>
      <c r="D16" s="84"/>
      <c r="E16" s="117">
        <v>0.04</v>
      </c>
      <c r="F16" s="84"/>
      <c r="G16" s="117">
        <v>0.04</v>
      </c>
      <c r="H16" s="84"/>
      <c r="I16" s="64">
        <v>1.4999999999999999E-2</v>
      </c>
      <c r="J16" s="67">
        <f t="shared" si="0"/>
        <v>0</v>
      </c>
    </row>
    <row r="17" spans="1:10">
      <c r="A17" s="24"/>
      <c r="B17" s="84"/>
      <c r="C17" s="117"/>
      <c r="D17" s="84"/>
      <c r="E17" s="117"/>
      <c r="F17" s="84"/>
      <c r="G17" s="117"/>
      <c r="H17" s="84"/>
      <c r="I17" s="64"/>
      <c r="J17" s="67"/>
    </row>
    <row r="18" spans="1:10">
      <c r="A18" s="23" t="s">
        <v>90</v>
      </c>
      <c r="B18" s="90"/>
      <c r="C18" s="117">
        <v>0.03</v>
      </c>
      <c r="D18" s="90">
        <v>12</v>
      </c>
      <c r="E18" s="117">
        <v>0.03</v>
      </c>
      <c r="F18" s="90"/>
      <c r="G18" s="117">
        <v>0.03</v>
      </c>
      <c r="H18" s="90"/>
      <c r="I18" s="64">
        <v>0</v>
      </c>
      <c r="J18" s="67">
        <f t="shared" si="0"/>
        <v>0.36</v>
      </c>
    </row>
    <row r="19" spans="1:10" ht="161.1" customHeight="1">
      <c r="A19" s="24"/>
      <c r="B19" s="90"/>
      <c r="C19" s="117"/>
      <c r="D19" s="145" t="s">
        <v>91</v>
      </c>
      <c r="E19" s="117"/>
      <c r="F19" s="90"/>
      <c r="G19" s="117"/>
      <c r="H19" s="90"/>
      <c r="I19" s="64"/>
      <c r="J19" s="67"/>
    </row>
    <row r="20" spans="1:10">
      <c r="A20" s="23" t="s">
        <v>92</v>
      </c>
      <c r="B20" s="84">
        <v>0</v>
      </c>
      <c r="C20" s="117">
        <v>0.03</v>
      </c>
      <c r="D20" s="84"/>
      <c r="E20" s="117">
        <v>2.5000000000000001E-2</v>
      </c>
      <c r="F20" s="84"/>
      <c r="G20" s="117">
        <v>2.5000000000000001E-2</v>
      </c>
      <c r="H20" s="84"/>
      <c r="I20" s="64">
        <v>0</v>
      </c>
      <c r="J20" s="67">
        <f t="shared" si="0"/>
        <v>0</v>
      </c>
    </row>
    <row r="21" spans="1:10">
      <c r="A21" s="22"/>
      <c r="B21" s="84"/>
      <c r="C21" s="117"/>
      <c r="D21" s="84"/>
      <c r="E21" s="117"/>
      <c r="F21" s="84"/>
      <c r="G21" s="117"/>
      <c r="H21" s="84"/>
      <c r="I21" s="64"/>
      <c r="J21" s="67"/>
    </row>
    <row r="22" spans="1:10">
      <c r="A22" s="23" t="s">
        <v>93</v>
      </c>
      <c r="B22" s="90"/>
      <c r="C22" s="117">
        <v>0.03</v>
      </c>
      <c r="D22" s="151">
        <v>12</v>
      </c>
      <c r="E22" s="117">
        <v>3.5000000000000003E-2</v>
      </c>
      <c r="F22" s="90"/>
      <c r="G22" s="117">
        <v>3.5000000000000003E-2</v>
      </c>
      <c r="H22" s="90"/>
      <c r="I22" s="64">
        <v>0.02</v>
      </c>
      <c r="J22" s="67">
        <f t="shared" si="0"/>
        <v>0.42000000000000004</v>
      </c>
    </row>
    <row r="23" spans="1:10" ht="186.6" customHeight="1">
      <c r="A23" s="22"/>
      <c r="B23" s="90"/>
      <c r="C23" s="117"/>
      <c r="D23" s="102" t="s">
        <v>94</v>
      </c>
      <c r="E23" s="117"/>
      <c r="F23" s="90"/>
      <c r="G23" s="117"/>
      <c r="H23" s="90"/>
      <c r="I23" s="64"/>
      <c r="J23" s="67"/>
    </row>
    <row r="24" spans="1:10">
      <c r="A24" s="22" t="s">
        <v>95</v>
      </c>
      <c r="B24" s="84"/>
      <c r="C24" s="117">
        <v>0.03</v>
      </c>
      <c r="D24" s="84"/>
      <c r="E24" s="117">
        <v>3.5000000000000003E-2</v>
      </c>
      <c r="F24" s="84"/>
      <c r="G24" s="117">
        <v>3.5000000000000003E-2</v>
      </c>
      <c r="H24" s="84"/>
      <c r="I24" s="64">
        <v>0.02</v>
      </c>
      <c r="J24" s="67">
        <f t="shared" si="0"/>
        <v>0</v>
      </c>
    </row>
    <row r="25" spans="1:10" ht="30.95">
      <c r="A25" s="22"/>
      <c r="B25" s="84"/>
      <c r="C25" s="117"/>
      <c r="D25" s="159" t="s">
        <v>96</v>
      </c>
      <c r="E25" s="117"/>
      <c r="F25" s="84"/>
      <c r="G25" s="117"/>
      <c r="H25" s="84"/>
      <c r="I25" s="64"/>
      <c r="J25" s="67"/>
    </row>
    <row r="26" spans="1:10">
      <c r="A26" s="23" t="s">
        <v>97</v>
      </c>
      <c r="B26" s="90">
        <v>0</v>
      </c>
      <c r="C26" s="117">
        <v>0.02</v>
      </c>
      <c r="D26" s="90">
        <v>12</v>
      </c>
      <c r="E26" s="117">
        <v>1.4999999999999999E-2</v>
      </c>
      <c r="F26" s="90"/>
      <c r="G26" s="117">
        <v>1.4999999999999999E-2</v>
      </c>
      <c r="H26" s="90"/>
      <c r="I26" s="64">
        <v>0.02</v>
      </c>
      <c r="J26" s="67">
        <f t="shared" si="0"/>
        <v>0.18</v>
      </c>
    </row>
    <row r="27" spans="1:10" ht="122.1" customHeight="1">
      <c r="A27" s="22"/>
      <c r="B27" s="90"/>
      <c r="C27" s="117"/>
      <c r="D27" s="145" t="s">
        <v>98</v>
      </c>
      <c r="E27" s="117"/>
      <c r="F27" s="90"/>
      <c r="G27" s="117"/>
      <c r="H27" s="90"/>
      <c r="I27" s="64"/>
      <c r="J27" s="67"/>
    </row>
    <row r="28" spans="1:10">
      <c r="A28" s="23" t="s">
        <v>99</v>
      </c>
      <c r="B28" s="84">
        <v>0</v>
      </c>
      <c r="C28" s="117">
        <v>0.02</v>
      </c>
      <c r="D28" s="84"/>
      <c r="E28" s="117">
        <v>0.02</v>
      </c>
      <c r="F28" s="84"/>
      <c r="G28" s="117">
        <v>0.02</v>
      </c>
      <c r="H28" s="84"/>
      <c r="I28" s="64">
        <v>0.02</v>
      </c>
      <c r="J28" s="67">
        <f t="shared" si="0"/>
        <v>0</v>
      </c>
    </row>
    <row r="29" spans="1:10">
      <c r="A29" s="22"/>
      <c r="B29" s="84"/>
      <c r="C29" s="117"/>
      <c r="D29" s="84"/>
      <c r="E29" s="117"/>
      <c r="F29" s="84"/>
      <c r="G29" s="117"/>
      <c r="H29" s="84"/>
      <c r="I29" s="64"/>
      <c r="J29" s="67"/>
    </row>
    <row r="30" spans="1:10">
      <c r="A30" s="23" t="s">
        <v>100</v>
      </c>
      <c r="B30" s="90">
        <v>0</v>
      </c>
      <c r="C30" s="117">
        <v>0.03</v>
      </c>
      <c r="D30" s="90"/>
      <c r="E30" s="117">
        <v>0.02</v>
      </c>
      <c r="F30" s="90"/>
      <c r="G30" s="117">
        <v>2.5000000000000001E-2</v>
      </c>
      <c r="H30" s="90"/>
      <c r="I30" s="64">
        <v>0.02</v>
      </c>
      <c r="J30" s="67">
        <f t="shared" si="0"/>
        <v>0</v>
      </c>
    </row>
    <row r="31" spans="1:10">
      <c r="A31" s="22"/>
      <c r="B31" s="90"/>
      <c r="C31" s="117"/>
      <c r="D31" s="90"/>
      <c r="E31" s="117"/>
      <c r="F31" s="90"/>
      <c r="G31" s="117"/>
      <c r="H31" s="90"/>
      <c r="I31" s="64"/>
      <c r="J31" s="67"/>
    </row>
    <row r="32" spans="1:10">
      <c r="A32" s="22" t="s">
        <v>101</v>
      </c>
      <c r="B32" s="84">
        <v>0</v>
      </c>
      <c r="C32" s="117">
        <v>0.03</v>
      </c>
      <c r="D32" s="84"/>
      <c r="E32" s="117">
        <v>0.02</v>
      </c>
      <c r="F32" s="84"/>
      <c r="G32" s="117">
        <v>0.02</v>
      </c>
      <c r="H32" s="84"/>
      <c r="I32" s="64">
        <v>0.02</v>
      </c>
      <c r="J32" s="67">
        <f t="shared" si="0"/>
        <v>0</v>
      </c>
    </row>
    <row r="33" spans="1:10">
      <c r="A33" s="22"/>
      <c r="B33" s="84"/>
      <c r="C33" s="117"/>
      <c r="D33" s="84"/>
      <c r="E33" s="117"/>
      <c r="F33" s="84"/>
      <c r="G33" s="117"/>
      <c r="H33" s="84"/>
      <c r="I33" s="64"/>
      <c r="J33" s="67"/>
    </row>
    <row r="34" spans="1:10">
      <c r="A34" s="23" t="s">
        <v>102</v>
      </c>
      <c r="B34" s="90">
        <v>15</v>
      </c>
      <c r="C34" s="117">
        <v>0.03</v>
      </c>
      <c r="D34" s="90"/>
      <c r="E34" s="117">
        <v>0.02</v>
      </c>
      <c r="F34" s="90"/>
      <c r="G34" s="117">
        <v>0.02</v>
      </c>
      <c r="H34" s="90"/>
      <c r="I34" s="64">
        <v>0.01</v>
      </c>
      <c r="J34" s="67">
        <f t="shared" si="0"/>
        <v>0.44999999999999996</v>
      </c>
    </row>
    <row r="35" spans="1:10" ht="162" customHeight="1">
      <c r="A35" s="22"/>
      <c r="B35" s="145" t="s">
        <v>103</v>
      </c>
      <c r="C35" s="117"/>
      <c r="D35" s="90"/>
      <c r="E35" s="117"/>
      <c r="F35" s="90"/>
      <c r="G35" s="117"/>
      <c r="H35" s="90"/>
      <c r="I35" s="64"/>
      <c r="J35" s="67"/>
    </row>
    <row r="36" spans="1:10" ht="39" customHeight="1">
      <c r="A36" s="23" t="s">
        <v>104</v>
      </c>
      <c r="B36" s="84">
        <v>0</v>
      </c>
      <c r="C36" s="117">
        <v>0.04</v>
      </c>
      <c r="D36" s="84"/>
      <c r="E36" s="117">
        <v>0.04</v>
      </c>
      <c r="F36" s="84"/>
      <c r="G36" s="117">
        <v>0.04</v>
      </c>
      <c r="H36" s="84"/>
      <c r="I36" s="64">
        <v>0.02</v>
      </c>
      <c r="J36" s="67">
        <f t="shared" si="0"/>
        <v>0</v>
      </c>
    </row>
    <row r="37" spans="1:10">
      <c r="A37" s="22"/>
      <c r="B37" s="84"/>
      <c r="C37" s="117"/>
      <c r="D37" s="84"/>
      <c r="E37" s="117"/>
      <c r="F37" s="84"/>
      <c r="G37" s="117"/>
      <c r="H37" s="84"/>
      <c r="I37" s="64"/>
      <c r="J37" s="67"/>
    </row>
    <row r="38" spans="1:10">
      <c r="A38" s="23" t="s">
        <v>105</v>
      </c>
      <c r="B38" s="90">
        <v>0</v>
      </c>
      <c r="C38" s="117">
        <v>0.03</v>
      </c>
      <c r="D38" s="90"/>
      <c r="E38" s="117">
        <v>2.5000000000000001E-2</v>
      </c>
      <c r="F38" s="90"/>
      <c r="G38" s="117">
        <v>2.5000000000000001E-2</v>
      </c>
      <c r="H38" s="90"/>
      <c r="I38" s="64">
        <v>0.02</v>
      </c>
      <c r="J38" s="67">
        <f t="shared" si="0"/>
        <v>0</v>
      </c>
    </row>
    <row r="39" spans="1:10">
      <c r="A39" s="22"/>
      <c r="B39" s="90"/>
      <c r="C39" s="117"/>
      <c r="D39" s="90"/>
      <c r="E39" s="117"/>
      <c r="F39" s="90"/>
      <c r="G39" s="117"/>
      <c r="H39" s="90"/>
      <c r="I39" s="64"/>
      <c r="J39" s="67"/>
    </row>
    <row r="40" spans="1:10">
      <c r="A40" s="23" t="s">
        <v>106</v>
      </c>
      <c r="B40" s="84">
        <v>0</v>
      </c>
      <c r="C40" s="117">
        <v>0.02</v>
      </c>
      <c r="D40" s="84"/>
      <c r="E40" s="117">
        <v>0.02</v>
      </c>
      <c r="F40" s="84"/>
      <c r="G40" s="117">
        <v>0.02</v>
      </c>
      <c r="H40" s="84"/>
      <c r="I40" s="64">
        <v>0.02</v>
      </c>
      <c r="J40" s="67">
        <f t="shared" si="0"/>
        <v>0</v>
      </c>
    </row>
    <row r="41" spans="1:10">
      <c r="A41" s="22"/>
      <c r="B41" s="84"/>
      <c r="C41" s="117"/>
      <c r="D41" s="84"/>
      <c r="E41" s="117"/>
      <c r="F41" s="84"/>
      <c r="G41" s="117"/>
      <c r="H41" s="84"/>
      <c r="I41" s="64"/>
      <c r="J41" s="67"/>
    </row>
    <row r="42" spans="1:10">
      <c r="A42" s="23" t="s">
        <v>107</v>
      </c>
      <c r="B42" s="90">
        <v>0</v>
      </c>
      <c r="C42" s="117">
        <v>0.02</v>
      </c>
      <c r="D42" s="90"/>
      <c r="E42" s="117">
        <v>0.02</v>
      </c>
      <c r="F42" s="90"/>
      <c r="G42" s="117">
        <v>0.02</v>
      </c>
      <c r="H42" s="90"/>
      <c r="I42" s="64">
        <v>0.02</v>
      </c>
      <c r="J42" s="67">
        <f t="shared" si="0"/>
        <v>0</v>
      </c>
    </row>
    <row r="43" spans="1:10">
      <c r="A43" s="22"/>
      <c r="B43" s="90"/>
      <c r="C43" s="117"/>
      <c r="D43" s="90"/>
      <c r="E43" s="117"/>
      <c r="F43" s="90"/>
      <c r="G43" s="117"/>
      <c r="H43" s="90"/>
      <c r="I43" s="64"/>
      <c r="J43" s="67"/>
    </row>
    <row r="44" spans="1:10">
      <c r="A44" s="23" t="s">
        <v>108</v>
      </c>
      <c r="B44" s="84">
        <v>0</v>
      </c>
      <c r="C44" s="117">
        <v>0.02</v>
      </c>
      <c r="D44" s="84"/>
      <c r="E44" s="117">
        <v>0.02</v>
      </c>
      <c r="F44" s="84"/>
      <c r="G44" s="117">
        <v>0.02</v>
      </c>
      <c r="H44" s="84"/>
      <c r="I44" s="64">
        <v>0.02</v>
      </c>
      <c r="J44" s="67">
        <f t="shared" si="0"/>
        <v>0</v>
      </c>
    </row>
    <row r="45" spans="1:10">
      <c r="A45" s="22"/>
      <c r="B45" s="84"/>
      <c r="C45" s="117"/>
      <c r="D45" s="84"/>
      <c r="E45" s="117"/>
      <c r="F45" s="84"/>
      <c r="G45" s="117"/>
      <c r="H45" s="84"/>
      <c r="I45" s="64"/>
      <c r="J45" s="67"/>
    </row>
    <row r="46" spans="1:10">
      <c r="A46" s="23" t="s">
        <v>109</v>
      </c>
      <c r="B46" s="90">
        <v>0</v>
      </c>
      <c r="C46" s="117">
        <v>0.02</v>
      </c>
      <c r="D46" s="90"/>
      <c r="E46" s="117">
        <v>0.02</v>
      </c>
      <c r="F46" s="90"/>
      <c r="G46" s="117">
        <v>0.02</v>
      </c>
      <c r="H46" s="90"/>
      <c r="I46" s="64">
        <v>0.02</v>
      </c>
      <c r="J46" s="67">
        <f t="shared" si="0"/>
        <v>0</v>
      </c>
    </row>
    <row r="47" spans="1:10">
      <c r="A47" s="23"/>
      <c r="B47" s="90"/>
      <c r="C47" s="117"/>
      <c r="D47" s="90"/>
      <c r="E47" s="117"/>
      <c r="F47" s="90"/>
      <c r="G47" s="117"/>
      <c r="H47" s="90"/>
      <c r="I47" s="64"/>
      <c r="J47" s="67"/>
    </row>
    <row r="48" spans="1:10">
      <c r="A48" s="23" t="s">
        <v>110</v>
      </c>
      <c r="B48" s="84">
        <v>0</v>
      </c>
      <c r="C48" s="117">
        <v>0.02</v>
      </c>
      <c r="D48" s="84"/>
      <c r="E48" s="117">
        <v>0.02</v>
      </c>
      <c r="F48" s="84"/>
      <c r="G48" s="117">
        <v>0.02</v>
      </c>
      <c r="H48" s="84"/>
      <c r="I48" s="64">
        <v>0.02</v>
      </c>
      <c r="J48" s="67">
        <f t="shared" si="0"/>
        <v>0</v>
      </c>
    </row>
    <row r="49" spans="1:10">
      <c r="A49" s="22"/>
      <c r="B49" s="84"/>
      <c r="C49" s="117"/>
      <c r="D49" s="84"/>
      <c r="E49" s="117"/>
      <c r="F49" s="84"/>
      <c r="G49" s="117"/>
      <c r="H49" s="84"/>
      <c r="I49" s="64"/>
      <c r="J49" s="67"/>
    </row>
    <row r="50" spans="1:10">
      <c r="A50" s="23" t="s">
        <v>111</v>
      </c>
      <c r="B50" s="90">
        <v>0</v>
      </c>
      <c r="C50" s="117">
        <v>0.02</v>
      </c>
      <c r="D50" s="90"/>
      <c r="E50" s="117">
        <v>0.02</v>
      </c>
      <c r="F50" s="90"/>
      <c r="G50" s="117">
        <v>0.02</v>
      </c>
      <c r="H50" s="90"/>
      <c r="I50" s="64">
        <v>0.05</v>
      </c>
      <c r="J50" s="67">
        <f t="shared" si="0"/>
        <v>0</v>
      </c>
    </row>
    <row r="51" spans="1:10">
      <c r="A51" s="22"/>
      <c r="B51" s="90"/>
      <c r="C51" s="117"/>
      <c r="D51" s="90"/>
      <c r="E51" s="117"/>
      <c r="F51" s="90"/>
      <c r="G51" s="117"/>
      <c r="H51" s="90"/>
      <c r="I51" s="64"/>
      <c r="J51" s="67"/>
    </row>
    <row r="52" spans="1:10">
      <c r="A52" s="23" t="s">
        <v>112</v>
      </c>
      <c r="B52" s="84">
        <v>0</v>
      </c>
      <c r="C52" s="117">
        <v>0.02</v>
      </c>
      <c r="D52" s="84"/>
      <c r="E52" s="117">
        <v>0.02</v>
      </c>
      <c r="F52" s="84"/>
      <c r="G52" s="117">
        <v>0.02</v>
      </c>
      <c r="H52" s="84"/>
      <c r="I52" s="64">
        <v>0.03</v>
      </c>
      <c r="J52" s="67">
        <f t="shared" si="0"/>
        <v>0</v>
      </c>
    </row>
    <row r="53" spans="1:10">
      <c r="A53" s="22"/>
      <c r="B53" s="84"/>
      <c r="C53" s="117"/>
      <c r="D53" s="84"/>
      <c r="E53" s="117"/>
      <c r="F53" s="84"/>
      <c r="G53" s="117"/>
      <c r="H53" s="84"/>
      <c r="I53" s="64"/>
      <c r="J53" s="67"/>
    </row>
    <row r="54" spans="1:10">
      <c r="A54" s="22" t="s">
        <v>113</v>
      </c>
      <c r="B54" s="90">
        <v>0</v>
      </c>
      <c r="C54" s="117">
        <v>0.02</v>
      </c>
      <c r="D54" s="90"/>
      <c r="E54" s="117">
        <v>0.02</v>
      </c>
      <c r="F54" s="90"/>
      <c r="G54" s="117">
        <v>1.4999999999999999E-2</v>
      </c>
      <c r="H54" s="90"/>
      <c r="I54" s="64">
        <v>0.02</v>
      </c>
      <c r="J54" s="67">
        <f t="shared" si="0"/>
        <v>0</v>
      </c>
    </row>
    <row r="55" spans="1:10">
      <c r="A55" s="22"/>
      <c r="B55" s="90"/>
      <c r="C55" s="117"/>
      <c r="D55" s="90"/>
      <c r="E55" s="117"/>
      <c r="F55" s="90"/>
      <c r="G55" s="117"/>
      <c r="H55" s="90"/>
      <c r="I55" s="64"/>
      <c r="J55" s="67"/>
    </row>
    <row r="56" spans="1:10">
      <c r="A56" s="23" t="s">
        <v>114</v>
      </c>
      <c r="B56" s="84">
        <v>0</v>
      </c>
      <c r="C56" s="117">
        <v>0.02</v>
      </c>
      <c r="D56" s="84"/>
      <c r="E56" s="117">
        <v>0.02</v>
      </c>
      <c r="F56" s="84"/>
      <c r="G56" s="117">
        <v>0.02</v>
      </c>
      <c r="H56" s="84"/>
      <c r="I56" s="64">
        <v>0.03</v>
      </c>
      <c r="J56" s="67">
        <f t="shared" si="0"/>
        <v>0</v>
      </c>
    </row>
    <row r="57" spans="1:10">
      <c r="A57" s="22"/>
      <c r="B57" s="84"/>
      <c r="C57" s="117"/>
      <c r="D57" s="84"/>
      <c r="E57" s="117"/>
      <c r="F57" s="84"/>
      <c r="G57" s="117"/>
      <c r="H57" s="84"/>
      <c r="I57" s="64"/>
      <c r="J57" s="67"/>
    </row>
    <row r="58" spans="1:10">
      <c r="A58" s="23" t="s">
        <v>115</v>
      </c>
      <c r="B58" s="90">
        <v>0</v>
      </c>
      <c r="C58" s="117">
        <v>0.02</v>
      </c>
      <c r="D58" s="90"/>
      <c r="E58" s="117">
        <v>2.5000000000000001E-2</v>
      </c>
      <c r="F58" s="90"/>
      <c r="G58" s="117">
        <v>2.5000000000000001E-2</v>
      </c>
      <c r="H58" s="90"/>
      <c r="I58" s="64">
        <v>0.03</v>
      </c>
      <c r="J58" s="67">
        <f t="shared" si="0"/>
        <v>0</v>
      </c>
    </row>
    <row r="59" spans="1:10">
      <c r="A59" s="22"/>
      <c r="B59" s="90"/>
      <c r="C59" s="117"/>
      <c r="D59" s="90"/>
      <c r="E59" s="117"/>
      <c r="F59" s="90"/>
      <c r="G59" s="117"/>
      <c r="H59" s="90"/>
      <c r="I59" s="64"/>
      <c r="J59" s="67"/>
    </row>
    <row r="60" spans="1:10">
      <c r="A60" s="23" t="s">
        <v>116</v>
      </c>
      <c r="B60" s="84">
        <v>0</v>
      </c>
      <c r="C60" s="117">
        <v>0.02</v>
      </c>
      <c r="D60" s="84"/>
      <c r="E60" s="117">
        <v>1.4999999999999999E-2</v>
      </c>
      <c r="F60" s="84"/>
      <c r="G60" s="117">
        <v>1.4999999999999999E-2</v>
      </c>
      <c r="H60" s="84"/>
      <c r="I60" s="64">
        <v>0.02</v>
      </c>
      <c r="J60" s="67">
        <f t="shared" si="0"/>
        <v>0</v>
      </c>
    </row>
    <row r="61" spans="1:10">
      <c r="A61" s="22"/>
      <c r="B61" s="84"/>
      <c r="C61" s="117"/>
      <c r="D61" s="84"/>
      <c r="E61" s="117"/>
      <c r="F61" s="84"/>
      <c r="G61" s="117"/>
      <c r="H61" s="84"/>
      <c r="I61" s="64"/>
      <c r="J61" s="67"/>
    </row>
    <row r="62" spans="1:10" ht="30.95">
      <c r="A62" s="23" t="s">
        <v>117</v>
      </c>
      <c r="B62" s="90">
        <v>0</v>
      </c>
      <c r="C62" s="117">
        <v>0.02</v>
      </c>
      <c r="D62" s="90"/>
      <c r="E62" s="117">
        <v>0.02</v>
      </c>
      <c r="F62" s="90"/>
      <c r="G62" s="117">
        <v>0.02</v>
      </c>
      <c r="H62" s="90"/>
      <c r="I62" s="64">
        <v>0.03</v>
      </c>
      <c r="J62" s="67">
        <f t="shared" si="0"/>
        <v>0</v>
      </c>
    </row>
    <row r="63" spans="1:10">
      <c r="A63" s="22"/>
      <c r="B63" s="90"/>
      <c r="C63" s="117"/>
      <c r="D63" s="90"/>
      <c r="E63" s="117"/>
      <c r="F63" s="90"/>
      <c r="G63" s="117"/>
      <c r="H63" s="90"/>
      <c r="I63" s="64"/>
      <c r="J63" s="67"/>
    </row>
    <row r="64" spans="1:10" ht="30.95">
      <c r="A64" s="23" t="s">
        <v>118</v>
      </c>
      <c r="B64" s="84">
        <v>0</v>
      </c>
      <c r="C64" s="117">
        <v>0.02</v>
      </c>
      <c r="D64" s="84"/>
      <c r="E64" s="117">
        <v>0.02</v>
      </c>
      <c r="F64" s="84"/>
      <c r="G64" s="117">
        <v>0.02</v>
      </c>
      <c r="H64" s="84"/>
      <c r="I64" s="64">
        <v>0.03</v>
      </c>
      <c r="J64" s="67">
        <f t="shared" si="0"/>
        <v>0</v>
      </c>
    </row>
    <row r="65" spans="1:10">
      <c r="A65" s="22"/>
      <c r="B65" s="84"/>
      <c r="C65" s="117"/>
      <c r="D65" s="84"/>
      <c r="E65" s="117"/>
      <c r="F65" s="84"/>
      <c r="G65" s="117"/>
      <c r="H65" s="84"/>
      <c r="I65" s="64"/>
      <c r="J65" s="67"/>
    </row>
    <row r="66" spans="1:10">
      <c r="A66" s="22" t="s">
        <v>119</v>
      </c>
      <c r="B66" s="90">
        <v>0</v>
      </c>
      <c r="C66" s="117">
        <v>0.01</v>
      </c>
      <c r="D66" s="90"/>
      <c r="E66" s="117">
        <v>0.01</v>
      </c>
      <c r="F66" s="90"/>
      <c r="G66" s="117">
        <v>0.01</v>
      </c>
      <c r="H66" s="90"/>
      <c r="I66" s="64"/>
      <c r="J66" s="67"/>
    </row>
    <row r="67" spans="1:10">
      <c r="A67" s="22"/>
      <c r="B67" s="90"/>
      <c r="C67" s="117"/>
      <c r="D67" s="90"/>
      <c r="E67" s="117"/>
      <c r="F67" s="90"/>
      <c r="G67" s="117"/>
      <c r="H67" s="90"/>
      <c r="I67" s="64"/>
      <c r="J67" s="67"/>
    </row>
    <row r="68" spans="1:10">
      <c r="A68" s="22" t="s">
        <v>120</v>
      </c>
      <c r="B68" s="84">
        <v>0</v>
      </c>
      <c r="C68" s="117">
        <v>0.01</v>
      </c>
      <c r="D68" s="84"/>
      <c r="E68" s="117">
        <v>0.01</v>
      </c>
      <c r="F68" s="84"/>
      <c r="G68" s="117">
        <v>0.01</v>
      </c>
      <c r="H68" s="84"/>
      <c r="I68" s="64"/>
      <c r="J68" s="67"/>
    </row>
    <row r="69" spans="1:10">
      <c r="A69" s="22"/>
      <c r="B69" s="84"/>
      <c r="C69" s="117"/>
      <c r="D69" s="84"/>
      <c r="E69" s="117"/>
      <c r="F69" s="84"/>
      <c r="G69" s="117"/>
      <c r="H69" s="84"/>
      <c r="I69" s="64"/>
      <c r="J69" s="67"/>
    </row>
    <row r="70" spans="1:10">
      <c r="A70" s="23" t="s">
        <v>121</v>
      </c>
      <c r="B70" s="90">
        <v>0</v>
      </c>
      <c r="C70" s="117">
        <v>0.03</v>
      </c>
      <c r="D70" s="90"/>
      <c r="E70" s="117">
        <v>2.5000000000000001E-2</v>
      </c>
      <c r="F70" s="90"/>
      <c r="G70" s="117">
        <v>0.02</v>
      </c>
      <c r="H70" s="90"/>
      <c r="I70" s="64">
        <v>0</v>
      </c>
      <c r="J70" s="67">
        <f t="shared" si="0"/>
        <v>0</v>
      </c>
    </row>
    <row r="71" spans="1:10">
      <c r="A71" s="22"/>
      <c r="B71" s="90"/>
      <c r="C71" s="117"/>
      <c r="D71" s="90"/>
      <c r="E71" s="117"/>
      <c r="F71" s="90"/>
      <c r="G71" s="117"/>
      <c r="H71" s="90"/>
      <c r="I71" s="64"/>
      <c r="J71" s="67"/>
    </row>
    <row r="72" spans="1:10">
      <c r="A72" s="23" t="s">
        <v>122</v>
      </c>
      <c r="B72" s="84">
        <v>0</v>
      </c>
      <c r="C72" s="117">
        <v>1.4999999999999999E-2</v>
      </c>
      <c r="D72" s="84"/>
      <c r="E72" s="117">
        <v>0.01</v>
      </c>
      <c r="F72" s="84"/>
      <c r="G72" s="117">
        <v>0.01</v>
      </c>
      <c r="H72" s="84"/>
      <c r="I72" s="64">
        <v>0.01</v>
      </c>
      <c r="J72" s="67">
        <f t="shared" ref="J72:J90" si="1">B72*C72+D72*E72+F72*G72+H72*I72</f>
        <v>0</v>
      </c>
    </row>
    <row r="73" spans="1:10">
      <c r="A73" s="22"/>
      <c r="B73" s="84"/>
      <c r="C73" s="117"/>
      <c r="D73" s="84"/>
      <c r="E73" s="117"/>
      <c r="F73" s="84"/>
      <c r="G73" s="117"/>
      <c r="H73" s="84"/>
      <c r="I73" s="64"/>
      <c r="J73" s="67"/>
    </row>
    <row r="74" spans="1:10" ht="30.95">
      <c r="A74" s="23" t="s">
        <v>123</v>
      </c>
      <c r="B74" s="90">
        <v>0</v>
      </c>
      <c r="C74" s="117">
        <v>0.02</v>
      </c>
      <c r="D74" s="90"/>
      <c r="E74" s="117">
        <v>1.4999999999999999E-2</v>
      </c>
      <c r="F74" s="90"/>
      <c r="G74" s="117">
        <v>1.4999999999999999E-2</v>
      </c>
      <c r="H74" s="90"/>
      <c r="I74" s="64">
        <v>0</v>
      </c>
      <c r="J74" s="67">
        <f t="shared" si="1"/>
        <v>0</v>
      </c>
    </row>
    <row r="75" spans="1:10">
      <c r="A75" s="22"/>
      <c r="B75" s="90"/>
      <c r="C75" s="117"/>
      <c r="D75" s="90"/>
      <c r="E75" s="117"/>
      <c r="F75" s="90"/>
      <c r="G75" s="117"/>
      <c r="H75" s="90"/>
      <c r="I75" s="64"/>
      <c r="J75" s="67"/>
    </row>
    <row r="76" spans="1:10">
      <c r="A76" s="22" t="s">
        <v>124</v>
      </c>
      <c r="B76" s="84">
        <v>0</v>
      </c>
      <c r="C76" s="117">
        <v>1.4999999999999999E-2</v>
      </c>
      <c r="D76" s="84"/>
      <c r="E76" s="117">
        <v>0.02</v>
      </c>
      <c r="F76" s="84"/>
      <c r="G76" s="117">
        <v>0.02</v>
      </c>
      <c r="H76" s="84"/>
      <c r="I76" s="64">
        <v>0.05</v>
      </c>
      <c r="J76" s="67">
        <f t="shared" si="1"/>
        <v>0</v>
      </c>
    </row>
    <row r="77" spans="1:10">
      <c r="A77" s="22"/>
      <c r="B77" s="84"/>
      <c r="C77" s="117"/>
      <c r="D77" s="84"/>
      <c r="E77" s="117"/>
      <c r="F77" s="84"/>
      <c r="G77" s="117"/>
      <c r="H77" s="84"/>
      <c r="I77" s="64"/>
      <c r="J77" s="67"/>
    </row>
    <row r="78" spans="1:10">
      <c r="A78" s="23" t="s">
        <v>125</v>
      </c>
      <c r="B78" s="90">
        <v>0</v>
      </c>
      <c r="C78" s="117">
        <v>0.01</v>
      </c>
      <c r="D78" s="90"/>
      <c r="E78" s="117">
        <v>0.02</v>
      </c>
      <c r="F78" s="90"/>
      <c r="G78" s="117">
        <v>0.02</v>
      </c>
      <c r="H78" s="90"/>
      <c r="I78" s="64">
        <v>0</v>
      </c>
      <c r="J78" s="67">
        <f t="shared" si="1"/>
        <v>0</v>
      </c>
    </row>
    <row r="79" spans="1:10">
      <c r="A79" s="22"/>
      <c r="B79" s="90"/>
      <c r="C79" s="117"/>
      <c r="D79" s="90"/>
      <c r="E79" s="117"/>
      <c r="F79" s="90"/>
      <c r="G79" s="117"/>
      <c r="H79" s="90"/>
      <c r="I79" s="64"/>
      <c r="J79" s="67"/>
    </row>
    <row r="80" spans="1:10">
      <c r="A80" s="22" t="s">
        <v>126</v>
      </c>
      <c r="B80" s="90">
        <v>0</v>
      </c>
      <c r="C80" s="117">
        <v>0</v>
      </c>
      <c r="D80" s="90"/>
      <c r="E80" s="117">
        <v>0.02</v>
      </c>
      <c r="F80" s="90"/>
      <c r="G80" s="117">
        <v>0.02</v>
      </c>
      <c r="H80" s="90"/>
      <c r="I80" s="64">
        <v>0.03</v>
      </c>
      <c r="J80" s="67">
        <f t="shared" si="1"/>
        <v>0</v>
      </c>
    </row>
    <row r="81" spans="1:11">
      <c r="A81" s="22"/>
      <c r="B81" s="84"/>
      <c r="C81" s="117"/>
      <c r="D81" s="84"/>
      <c r="E81" s="117"/>
      <c r="F81" s="84"/>
      <c r="G81" s="117"/>
      <c r="H81" s="84"/>
      <c r="I81" s="64"/>
      <c r="J81" s="67"/>
    </row>
    <row r="82" spans="1:11">
      <c r="A82" s="23" t="s">
        <v>127</v>
      </c>
      <c r="B82" s="84"/>
      <c r="C82" s="117">
        <v>0.01</v>
      </c>
      <c r="D82" s="84">
        <v>10</v>
      </c>
      <c r="E82" s="117">
        <v>0.01</v>
      </c>
      <c r="F82" s="84"/>
      <c r="G82" s="117">
        <v>0.01</v>
      </c>
      <c r="H82" s="84"/>
      <c r="I82" s="64">
        <v>0.02</v>
      </c>
      <c r="J82" s="67">
        <f t="shared" si="1"/>
        <v>0.1</v>
      </c>
    </row>
    <row r="83" spans="1:11" ht="173.45" customHeight="1">
      <c r="A83" s="22"/>
      <c r="B83" s="90"/>
      <c r="C83" s="117"/>
      <c r="D83" s="145" t="s">
        <v>128</v>
      </c>
      <c r="E83" s="117"/>
      <c r="F83" s="90"/>
      <c r="G83" s="117"/>
      <c r="H83" s="90"/>
      <c r="I83" s="64"/>
      <c r="J83" s="67"/>
    </row>
    <row r="84" spans="1:11">
      <c r="A84" s="23" t="s">
        <v>129</v>
      </c>
      <c r="B84" s="90">
        <v>0</v>
      </c>
      <c r="C84" s="117">
        <v>0</v>
      </c>
      <c r="D84" s="90"/>
      <c r="E84" s="117">
        <v>0.01</v>
      </c>
      <c r="F84" s="90"/>
      <c r="G84" s="117">
        <v>0.01</v>
      </c>
      <c r="H84" s="90"/>
      <c r="I84" s="64">
        <v>0.04</v>
      </c>
      <c r="J84" s="67">
        <f t="shared" si="1"/>
        <v>0</v>
      </c>
    </row>
    <row r="85" spans="1:11">
      <c r="A85" s="22"/>
      <c r="B85" s="84"/>
      <c r="C85" s="117"/>
      <c r="D85" s="84"/>
      <c r="E85" s="117"/>
      <c r="F85" s="84"/>
      <c r="G85" s="117"/>
      <c r="H85" s="84"/>
      <c r="I85" s="64"/>
      <c r="J85" s="67"/>
    </row>
    <row r="86" spans="1:11">
      <c r="A86" s="23" t="s">
        <v>130</v>
      </c>
      <c r="B86" s="84">
        <v>0</v>
      </c>
      <c r="C86" s="117">
        <v>0.02</v>
      </c>
      <c r="D86" s="84"/>
      <c r="E86" s="117">
        <v>0.01</v>
      </c>
      <c r="F86" s="84"/>
      <c r="G86" s="117">
        <v>1.4999999999999999E-2</v>
      </c>
      <c r="H86" s="84"/>
      <c r="I86" s="64">
        <v>0.04</v>
      </c>
      <c r="J86" s="67">
        <f t="shared" si="1"/>
        <v>0</v>
      </c>
    </row>
    <row r="87" spans="1:11">
      <c r="A87" s="22"/>
      <c r="B87" s="90"/>
      <c r="C87" s="117"/>
      <c r="D87" s="90"/>
      <c r="E87" s="117"/>
      <c r="F87" s="90"/>
      <c r="G87" s="117"/>
      <c r="H87" s="90"/>
      <c r="I87" s="64"/>
      <c r="J87" s="67"/>
    </row>
    <row r="88" spans="1:11">
      <c r="A88" s="22" t="s">
        <v>131</v>
      </c>
      <c r="B88" s="90"/>
      <c r="C88" s="117">
        <v>0</v>
      </c>
      <c r="D88" s="90"/>
      <c r="E88" s="117">
        <v>0.01</v>
      </c>
      <c r="F88" s="90"/>
      <c r="G88" s="117">
        <v>0.01</v>
      </c>
      <c r="H88" s="90"/>
      <c r="I88" s="64">
        <v>0.04</v>
      </c>
      <c r="J88" s="67">
        <f t="shared" si="1"/>
        <v>0</v>
      </c>
    </row>
    <row r="89" spans="1:11" ht="17.45" customHeight="1">
      <c r="A89" s="22"/>
      <c r="B89" s="90"/>
      <c r="C89" s="117"/>
      <c r="D89" s="90"/>
      <c r="E89" s="117"/>
      <c r="F89" s="112"/>
      <c r="G89" s="117"/>
      <c r="H89" s="112"/>
      <c r="I89" s="64"/>
      <c r="J89" s="67"/>
    </row>
    <row r="90" spans="1:11">
      <c r="A90" s="25" t="s">
        <v>132</v>
      </c>
      <c r="B90" s="90">
        <v>0</v>
      </c>
      <c r="C90" s="117">
        <v>0</v>
      </c>
      <c r="D90" s="84"/>
      <c r="E90" s="117">
        <v>0.02</v>
      </c>
      <c r="F90" s="84"/>
      <c r="G90" s="117">
        <v>0.02</v>
      </c>
      <c r="H90" s="84"/>
      <c r="I90" s="64">
        <v>0.15</v>
      </c>
      <c r="J90" s="67">
        <f t="shared" si="1"/>
        <v>0</v>
      </c>
    </row>
    <row r="91" spans="1:11" ht="21" customHeight="1">
      <c r="A91" s="43"/>
      <c r="B91" s="84">
        <v>0</v>
      </c>
      <c r="C91" s="117"/>
      <c r="D91" s="112"/>
      <c r="E91" s="117"/>
      <c r="F91" s="112"/>
      <c r="G91" s="117"/>
      <c r="H91" s="112"/>
      <c r="I91" s="64"/>
      <c r="J91" s="67"/>
    </row>
    <row r="92" spans="1:11">
      <c r="A92" s="7" t="s">
        <v>133</v>
      </c>
      <c r="B92" s="84">
        <v>0</v>
      </c>
      <c r="C92" s="66">
        <f>SUM(C2:C90)</f>
        <v>1.0000000000000007</v>
      </c>
      <c r="D92" s="48">
        <f>SUMPRODUCT(D2:D91,E2:E91)</f>
        <v>1.76</v>
      </c>
      <c r="E92" s="66">
        <f>SUM(E2:E90)</f>
        <v>1.0000000000000007</v>
      </c>
      <c r="F92" s="48">
        <f>SUMPRODUCT(F2:F91,G2:G91)</f>
        <v>0</v>
      </c>
      <c r="G92" s="66">
        <f>SUM(G2:G90)</f>
        <v>1.0000000000000007</v>
      </c>
      <c r="H92" s="48">
        <f>SUMPRODUCT(H2:H91,I2:I91)</f>
        <v>0</v>
      </c>
      <c r="I92" s="66">
        <f>SUM(I2:I90)</f>
        <v>1.0000000000000004</v>
      </c>
      <c r="J92" s="164">
        <f>SUM(J2:J90)</f>
        <v>2.21</v>
      </c>
      <c r="K92" s="14" t="s">
        <v>134</v>
      </c>
    </row>
    <row r="93" spans="1:11">
      <c r="A93" s="102"/>
      <c r="B93" s="102"/>
      <c r="C93" s="102"/>
      <c r="D93" s="102"/>
      <c r="E93" s="96"/>
      <c r="F93" s="102"/>
      <c r="G93" s="96"/>
      <c r="H93" s="102"/>
      <c r="I93" s="96"/>
      <c r="J93" s="96"/>
    </row>
    <row r="94" spans="1:11">
      <c r="A94" s="102"/>
      <c r="B94" s="102"/>
      <c r="C94" s="102"/>
      <c r="D94" s="96"/>
      <c r="E94" s="96"/>
      <c r="F94" s="96"/>
      <c r="G94" s="96"/>
      <c r="H94" s="96"/>
      <c r="I94" s="96"/>
      <c r="J94" s="96"/>
    </row>
    <row r="95" spans="1:11">
      <c r="A95" s="102"/>
      <c r="B95" s="102"/>
      <c r="C95" s="102"/>
      <c r="D95" s="96"/>
      <c r="E95" s="96"/>
      <c r="F95" s="96"/>
      <c r="G95" s="96"/>
      <c r="H95" s="96"/>
      <c r="I95" s="96"/>
      <c r="J95" s="96"/>
    </row>
    <row r="96" spans="1:11" ht="186.95" customHeight="1">
      <c r="A96" s="102" t="s">
        <v>135</v>
      </c>
      <c r="B96" s="102"/>
      <c r="C96" s="102"/>
      <c r="D96" s="112"/>
      <c r="E96" s="112"/>
      <c r="F96" s="112"/>
      <c r="G96" s="96"/>
      <c r="H96" s="96"/>
      <c r="I96" s="96"/>
      <c r="J96" s="96"/>
    </row>
    <row r="97" spans="1:10" ht="12.75" customHeight="1">
      <c r="A97" s="102"/>
      <c r="B97" s="102"/>
      <c r="C97" s="102"/>
      <c r="D97" s="96"/>
      <c r="E97" s="96"/>
      <c r="F97" s="96"/>
      <c r="G97" s="96"/>
      <c r="H97" s="96"/>
      <c r="I97" s="96"/>
      <c r="J97" s="96"/>
    </row>
    <row r="98" spans="1:10">
      <c r="A98" s="110"/>
      <c r="B98" s="102"/>
      <c r="C98" s="102"/>
      <c r="D98" s="96"/>
      <c r="E98" s="109"/>
      <c r="F98" s="96"/>
      <c r="G98" s="96"/>
      <c r="H98" s="96"/>
      <c r="I98" s="96"/>
      <c r="J98" s="96"/>
    </row>
    <row r="99" spans="1:10">
      <c r="A99" s="100"/>
      <c r="B99" s="100"/>
      <c r="C99" s="100"/>
    </row>
    <row r="100" spans="1:10">
      <c r="A100" s="100"/>
      <c r="B100" s="100"/>
      <c r="C100" s="100"/>
    </row>
    <row r="101" spans="1:10">
      <c r="A101" s="100"/>
      <c r="B101" s="100"/>
      <c r="C101" s="100"/>
    </row>
    <row r="102" spans="1:10">
      <c r="A102" s="100"/>
      <c r="B102" s="100"/>
      <c r="C102" s="100"/>
    </row>
    <row r="103" spans="1:10">
      <c r="A103" s="100"/>
      <c r="B103" s="100"/>
      <c r="C103" s="100"/>
    </row>
    <row r="104" spans="1:10">
      <c r="A104" s="100"/>
      <c r="B104" s="100"/>
      <c r="C104" s="100"/>
    </row>
    <row r="105" spans="1:10">
      <c r="A105" s="100"/>
      <c r="B105" s="100"/>
      <c r="C105" s="100"/>
    </row>
    <row r="106" spans="1:10">
      <c r="A106" s="100"/>
      <c r="B106" s="100"/>
      <c r="C106" s="100"/>
    </row>
    <row r="107" spans="1:10">
      <c r="A107" s="100"/>
      <c r="B107" s="100"/>
      <c r="C107" s="100"/>
    </row>
    <row r="108" spans="1:10">
      <c r="A108" s="100"/>
      <c r="B108" s="100"/>
      <c r="C108" s="100"/>
    </row>
    <row r="109" spans="1:10">
      <c r="A109" s="100"/>
      <c r="B109" s="100"/>
      <c r="C109" s="100"/>
    </row>
    <row r="110" spans="1:10">
      <c r="A110" s="100"/>
      <c r="B110" s="100"/>
      <c r="C110" s="100"/>
    </row>
    <row r="111" spans="1:10">
      <c r="A111" s="100"/>
      <c r="B111" s="100"/>
      <c r="C111" s="100"/>
    </row>
    <row r="112" spans="1:10">
      <c r="A112" s="100"/>
      <c r="B112" s="100"/>
      <c r="C112" s="100"/>
    </row>
    <row r="113" spans="1:3">
      <c r="A113" s="100"/>
      <c r="B113" s="100"/>
      <c r="C113" s="100"/>
    </row>
    <row r="114" spans="1:3">
      <c r="A114" s="100"/>
      <c r="B114" s="100"/>
      <c r="C114" s="100"/>
    </row>
    <row r="115" spans="1:3">
      <c r="A115" s="100"/>
      <c r="B115" s="100"/>
      <c r="C115" s="100"/>
    </row>
    <row r="116" spans="1:3">
      <c r="A116" s="100"/>
      <c r="B116" s="100"/>
      <c r="C116" s="100"/>
    </row>
    <row r="117" spans="1:3">
      <c r="A117" s="100"/>
      <c r="B117" s="100"/>
      <c r="C117" s="100"/>
    </row>
    <row r="118" spans="1:3">
      <c r="A118" s="100"/>
      <c r="B118" s="100"/>
      <c r="C118" s="100"/>
    </row>
    <row r="119" spans="1:3">
      <c r="A119" s="100"/>
      <c r="B119" s="100"/>
      <c r="C119" s="100"/>
    </row>
    <row r="120" spans="1:3">
      <c r="A120" s="100"/>
      <c r="B120" s="100"/>
      <c r="C120" s="100"/>
    </row>
    <row r="121" spans="1:3">
      <c r="A121" s="100"/>
      <c r="B121" s="100"/>
      <c r="C121" s="100"/>
    </row>
    <row r="122" spans="1:3">
      <c r="A122" s="100"/>
      <c r="B122" s="100"/>
      <c r="C122" s="100"/>
    </row>
    <row r="123" spans="1:3">
      <c r="A123" s="100"/>
      <c r="B123" s="100"/>
      <c r="C123" s="100"/>
    </row>
    <row r="124" spans="1:3">
      <c r="A124" s="100"/>
      <c r="B124" s="100"/>
      <c r="C124" s="100"/>
    </row>
    <row r="125" spans="1:3">
      <c r="A125" s="100"/>
      <c r="B125" s="100"/>
      <c r="C125" s="100"/>
    </row>
    <row r="126" spans="1:3">
      <c r="A126" s="100"/>
      <c r="B126" s="100"/>
      <c r="C126" s="100"/>
    </row>
    <row r="127" spans="1:3">
      <c r="A127" s="100"/>
      <c r="B127" s="100"/>
      <c r="C127" s="100"/>
    </row>
    <row r="128" spans="1:3">
      <c r="A128" s="100"/>
      <c r="B128" s="100"/>
      <c r="C128" s="100"/>
    </row>
    <row r="129" spans="1:3">
      <c r="A129" s="100"/>
      <c r="B129" s="100"/>
      <c r="C129" s="100"/>
    </row>
    <row r="130" spans="1:3">
      <c r="A130" s="100"/>
      <c r="B130" s="100"/>
      <c r="C130" s="100"/>
    </row>
    <row r="131" spans="1:3">
      <c r="A131" s="100"/>
      <c r="B131" s="100"/>
      <c r="C131" s="100"/>
    </row>
    <row r="132" spans="1:3">
      <c r="A132" s="100"/>
      <c r="B132" s="100"/>
      <c r="C132" s="100"/>
    </row>
    <row r="133" spans="1:3">
      <c r="A133" s="100"/>
      <c r="B133" s="100"/>
      <c r="C133" s="100"/>
    </row>
    <row r="134" spans="1:3">
      <c r="A134" s="100"/>
      <c r="B134" s="100"/>
      <c r="C134" s="100"/>
    </row>
    <row r="135" spans="1:3">
      <c r="A135" s="100"/>
      <c r="B135" s="100"/>
      <c r="C135" s="100"/>
    </row>
    <row r="136" spans="1:3">
      <c r="A136" s="100"/>
      <c r="B136" s="100"/>
      <c r="C136" s="100"/>
    </row>
    <row r="137" spans="1:3">
      <c r="A137" s="100"/>
      <c r="B137" s="100"/>
      <c r="C137" s="100"/>
    </row>
    <row r="138" spans="1:3">
      <c r="A138" s="100"/>
      <c r="B138" s="100"/>
      <c r="C138" s="100"/>
    </row>
    <row r="139" spans="1:3">
      <c r="A139" s="100"/>
      <c r="B139" s="100"/>
      <c r="C139" s="100"/>
    </row>
  </sheetData>
  <sheetProtection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2"/>
  <sheetViews>
    <sheetView zoomScale="80" zoomScaleNormal="80" workbookViewId="0">
      <pane xSplit="1" ySplit="2" topLeftCell="B4" activePane="bottomRight" state="frozen"/>
      <selection pane="bottomRight" activeCell="B17" sqref="B17:D17"/>
      <selection pane="bottomLeft" activeCell="A3" sqref="A3"/>
      <selection pane="topRight" activeCell="B1" sqref="B1"/>
    </sheetView>
  </sheetViews>
  <sheetFormatPr defaultColWidth="10.625" defaultRowHeight="15.6"/>
  <cols>
    <col min="1" max="1" width="32.125" style="99" customWidth="1"/>
    <col min="2" max="4" width="48.625" style="99" customWidth="1"/>
    <col min="5" max="5" width="13.125" style="99" customWidth="1"/>
    <col min="6" max="6" width="14.625" style="1" customWidth="1"/>
    <col min="7" max="16384" width="10.625" style="1"/>
  </cols>
  <sheetData>
    <row r="1" spans="1:6">
      <c r="A1" s="2"/>
      <c r="B1" s="173" t="s">
        <v>136</v>
      </c>
      <c r="C1" s="173"/>
      <c r="D1" s="173"/>
      <c r="E1" s="1"/>
    </row>
    <row r="2" spans="1:6" ht="66" customHeight="1">
      <c r="A2" s="21" t="s">
        <v>137</v>
      </c>
      <c r="B2" s="42" t="s">
        <v>138</v>
      </c>
      <c r="C2" s="42" t="s">
        <v>139</v>
      </c>
      <c r="D2" s="42" t="s">
        <v>140</v>
      </c>
      <c r="E2" s="30"/>
      <c r="F2" s="11"/>
    </row>
    <row r="3" spans="1:6" ht="16.350000000000001" customHeight="1">
      <c r="A3" s="12" t="s">
        <v>141</v>
      </c>
      <c r="B3" s="91"/>
      <c r="C3" s="91"/>
      <c r="D3" s="91"/>
      <c r="E3" s="1"/>
    </row>
    <row r="4" spans="1:6">
      <c r="A4" s="12"/>
      <c r="B4" s="91"/>
      <c r="C4" s="143"/>
      <c r="D4" s="91"/>
      <c r="E4" s="1"/>
    </row>
    <row r="5" spans="1:6" ht="16.350000000000001" customHeight="1">
      <c r="A5" s="12" t="s">
        <v>142</v>
      </c>
      <c r="B5" s="92"/>
      <c r="C5" s="92"/>
      <c r="D5" s="92"/>
      <c r="E5" s="1"/>
    </row>
    <row r="6" spans="1:6">
      <c r="A6" s="12"/>
      <c r="B6" s="92"/>
      <c r="C6" s="92"/>
      <c r="D6" s="144"/>
      <c r="E6" s="1"/>
    </row>
    <row r="7" spans="1:6" ht="16.350000000000001" customHeight="1">
      <c r="A7" s="12" t="s">
        <v>143</v>
      </c>
      <c r="B7" s="91"/>
      <c r="C7" s="91"/>
      <c r="D7" s="91"/>
      <c r="E7" s="1"/>
    </row>
    <row r="8" spans="1:6" ht="16.350000000000001" customHeight="1">
      <c r="A8" s="12"/>
      <c r="B8" s="91"/>
      <c r="C8" s="91"/>
      <c r="D8" s="91"/>
      <c r="E8" s="1"/>
    </row>
    <row r="9" spans="1:6" ht="50.1" customHeight="1">
      <c r="A9" s="13" t="s">
        <v>144</v>
      </c>
      <c r="B9" s="92"/>
      <c r="C9" s="92"/>
      <c r="D9" s="92"/>
      <c r="E9" s="1"/>
    </row>
    <row r="10" spans="1:6" ht="16.350000000000001" customHeight="1">
      <c r="A10" s="12"/>
      <c r="B10" s="92"/>
      <c r="C10" s="92"/>
      <c r="D10" s="92"/>
      <c r="E10" s="1"/>
    </row>
    <row r="11" spans="1:6" ht="16.350000000000001" customHeight="1">
      <c r="A11" s="12" t="s">
        <v>145</v>
      </c>
      <c r="B11" s="91"/>
      <c r="C11" s="91"/>
      <c r="D11" s="91"/>
      <c r="E11" s="1"/>
    </row>
    <row r="12" spans="1:6" ht="16.350000000000001" customHeight="1">
      <c r="A12" s="12"/>
      <c r="B12" s="91"/>
      <c r="C12" s="91"/>
      <c r="D12" s="91"/>
      <c r="E12" s="1"/>
    </row>
    <row r="13" spans="1:6" ht="16.350000000000001" customHeight="1">
      <c r="A13" s="18" t="s">
        <v>146</v>
      </c>
      <c r="B13" s="114">
        <f>B3+B5+B7+B9+B11</f>
        <v>0</v>
      </c>
      <c r="C13" s="114">
        <f t="shared" ref="C13:D13" si="0">C3+C5+C7+C9+C11</f>
        <v>0</v>
      </c>
      <c r="D13" s="114">
        <f t="shared" si="0"/>
        <v>0</v>
      </c>
      <c r="E13" s="1" t="s">
        <v>64</v>
      </c>
    </row>
    <row r="14" spans="1:6" ht="16.350000000000001" customHeight="1">
      <c r="A14" s="18" t="s">
        <v>23</v>
      </c>
      <c r="B14" s="73">
        <v>0.3</v>
      </c>
      <c r="C14" s="73">
        <v>0.5</v>
      </c>
      <c r="D14" s="73">
        <v>0.2</v>
      </c>
      <c r="E14" s="69">
        <f>SUM(B14:D14)</f>
        <v>1</v>
      </c>
    </row>
    <row r="15" spans="1:6" ht="16.350000000000001" customHeight="1">
      <c r="A15" s="19" t="s">
        <v>24</v>
      </c>
      <c r="B15" s="47">
        <f>B13*B14</f>
        <v>0</v>
      </c>
      <c r="C15" s="47">
        <f t="shared" ref="C15:D15" si="1">C13*C14</f>
        <v>0</v>
      </c>
      <c r="D15" s="47">
        <f t="shared" si="1"/>
        <v>0</v>
      </c>
      <c r="E15" s="78">
        <f>SUM(B15:D15)</f>
        <v>0</v>
      </c>
      <c r="F15" s="14" t="s">
        <v>147</v>
      </c>
    </row>
    <row r="16" spans="1:6">
      <c r="A16" s="105"/>
      <c r="B16" s="174"/>
      <c r="C16" s="174"/>
      <c r="D16" s="174"/>
      <c r="E16" s="103"/>
      <c r="F16" s="59"/>
    </row>
    <row r="17" spans="1:6" ht="65.45" customHeight="1">
      <c r="A17" s="101"/>
      <c r="B17" s="175" t="s">
        <v>148</v>
      </c>
      <c r="C17" s="175"/>
      <c r="D17" s="175"/>
      <c r="E17" s="103"/>
      <c r="F17" s="59"/>
    </row>
    <row r="18" spans="1:6">
      <c r="A18" s="103"/>
      <c r="B18" s="172"/>
      <c r="C18" s="172"/>
      <c r="D18" s="172"/>
      <c r="E18" s="103"/>
      <c r="F18" s="59"/>
    </row>
    <row r="19" spans="1:6">
      <c r="A19" s="103"/>
      <c r="B19" s="172"/>
      <c r="C19" s="172"/>
      <c r="D19" s="172"/>
      <c r="E19" s="103"/>
      <c r="F19" s="59"/>
    </row>
    <row r="20" spans="1:6">
      <c r="A20" s="103"/>
      <c r="B20" s="172"/>
      <c r="C20" s="172"/>
      <c r="D20" s="172"/>
      <c r="E20" s="103"/>
      <c r="F20" s="59"/>
    </row>
    <row r="21" spans="1:6">
      <c r="A21" s="103"/>
      <c r="B21" s="109"/>
      <c r="C21" s="96"/>
      <c r="D21" s="96"/>
      <c r="E21" s="103"/>
      <c r="F21" s="59"/>
    </row>
    <row r="22" spans="1:6">
      <c r="B22" s="98"/>
      <c r="C22" s="98"/>
      <c r="D22" s="98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workbookViewId="0">
      <selection activeCell="C16" sqref="C16"/>
    </sheetView>
  </sheetViews>
  <sheetFormatPr defaultColWidth="10.625" defaultRowHeight="15.6"/>
  <cols>
    <col min="1" max="1" width="39" style="99" customWidth="1"/>
    <col min="2" max="2" width="16" style="99" customWidth="1"/>
    <col min="3" max="3" width="34.375" style="99" customWidth="1"/>
    <col min="4" max="4" width="16.625" style="99" customWidth="1"/>
    <col min="5" max="5" width="10.625" style="99" customWidth="1"/>
    <col min="6" max="6" width="14" style="99" customWidth="1"/>
    <col min="7" max="7" width="10.625" style="1" customWidth="1"/>
    <col min="8" max="16384" width="10.625" style="1"/>
  </cols>
  <sheetData>
    <row r="1" spans="1:6" ht="15.6" customHeight="1">
      <c r="A1" s="31"/>
      <c r="B1" s="176" t="s">
        <v>149</v>
      </c>
      <c r="C1" s="177"/>
      <c r="D1" s="178"/>
      <c r="E1" s="8"/>
      <c r="F1" s="8"/>
    </row>
    <row r="2" spans="1:6" ht="80.099999999999994" customHeight="1">
      <c r="A2" s="29" t="s">
        <v>150</v>
      </c>
      <c r="B2" s="42" t="s">
        <v>151</v>
      </c>
      <c r="C2" s="42" t="s">
        <v>152</v>
      </c>
      <c r="D2" s="42" t="s">
        <v>153</v>
      </c>
      <c r="E2" s="10"/>
      <c r="F2" s="26"/>
    </row>
    <row r="3" spans="1:6" ht="16.350000000000001" customHeight="1">
      <c r="A3" s="42" t="s">
        <v>154</v>
      </c>
      <c r="B3" s="91"/>
      <c r="C3" s="42"/>
      <c r="D3" s="42"/>
      <c r="E3" s="10"/>
      <c r="F3" s="8"/>
    </row>
    <row r="4" spans="1:6" ht="19.350000000000001" customHeight="1">
      <c r="A4" s="42" t="s">
        <v>155</v>
      </c>
      <c r="B4" s="42"/>
      <c r="C4" s="91"/>
      <c r="D4" s="42"/>
      <c r="E4" s="10" t="s">
        <v>64</v>
      </c>
      <c r="F4" s="8"/>
    </row>
    <row r="5" spans="1:6" ht="16.350000000000001" customHeight="1">
      <c r="A5" s="42" t="s">
        <v>156</v>
      </c>
      <c r="B5" s="42"/>
      <c r="C5" s="42"/>
      <c r="D5" s="91"/>
      <c r="E5" s="111">
        <f>B3+C4+D5</f>
        <v>0</v>
      </c>
      <c r="F5" s="118" t="s">
        <v>157</v>
      </c>
    </row>
    <row r="6" spans="1:6">
      <c r="A6" s="174"/>
      <c r="B6" s="174"/>
      <c r="C6" s="174"/>
      <c r="D6" s="174"/>
      <c r="E6" s="103"/>
    </row>
    <row r="7" spans="1:6" ht="23.45" customHeight="1">
      <c r="A7" s="175" t="s">
        <v>158</v>
      </c>
      <c r="B7" s="175"/>
      <c r="C7" s="175"/>
      <c r="D7" s="175"/>
      <c r="E7" s="103"/>
    </row>
    <row r="8" spans="1:6">
      <c r="A8" s="172"/>
      <c r="B8" s="172"/>
      <c r="C8" s="172"/>
      <c r="D8" s="172"/>
      <c r="E8" s="103"/>
    </row>
    <row r="9" spans="1:6" ht="14.1" customHeight="1">
      <c r="A9" s="172"/>
      <c r="B9" s="172"/>
      <c r="C9" s="172"/>
      <c r="D9" s="172"/>
      <c r="E9" s="103"/>
    </row>
    <row r="10" spans="1:6">
      <c r="A10" s="172"/>
      <c r="B10" s="172"/>
      <c r="C10" s="172"/>
      <c r="D10" s="172"/>
      <c r="E10" s="103"/>
    </row>
    <row r="11" spans="1:6" ht="16.5" customHeight="1">
      <c r="A11" s="172"/>
      <c r="B11" s="172"/>
      <c r="C11" s="172"/>
      <c r="D11" s="172"/>
      <c r="E11" s="103"/>
    </row>
    <row r="12" spans="1:6">
      <c r="A12" s="172"/>
      <c r="B12" s="172"/>
      <c r="C12" s="172"/>
      <c r="D12" s="172"/>
      <c r="E12" s="103"/>
    </row>
    <row r="13" spans="1:6">
      <c r="A13" s="103"/>
      <c r="B13" s="103"/>
      <c r="C13" s="103"/>
      <c r="D13" s="103"/>
      <c r="E13" s="103"/>
    </row>
  </sheetData>
  <sheetProtection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60" zoomScaleNormal="60" workbookViewId="0">
      <pane xSplit="1" ySplit="1" topLeftCell="B2" activePane="bottomRight" state="frozen"/>
      <selection pane="bottomRight" activeCell="C18" sqref="C18"/>
      <selection pane="bottomLeft" activeCell="B6" sqref="B6"/>
      <selection pane="topRight" activeCell="B6" sqref="B6"/>
    </sheetView>
  </sheetViews>
  <sheetFormatPr defaultColWidth="10.5" defaultRowHeight="15.6"/>
  <cols>
    <col min="1" max="1" width="80.625" style="97" customWidth="1"/>
    <col min="2" max="2" width="32.625" style="97" customWidth="1"/>
    <col min="3" max="3" width="49.875" style="97" customWidth="1"/>
    <col min="4" max="4" width="64.625" style="97" customWidth="1"/>
    <col min="5" max="5" width="22.875" style="97" customWidth="1"/>
    <col min="6" max="6" width="14.875" style="97" customWidth="1"/>
    <col min="7" max="7" width="15.5" style="97" customWidth="1"/>
    <col min="8" max="8" width="14.375" style="97" customWidth="1"/>
    <col min="9" max="9" width="15.5" style="97" customWidth="1"/>
    <col min="10" max="10" width="21.625" customWidth="1"/>
  </cols>
  <sheetData>
    <row r="1" spans="1:11" ht="119.1" customHeight="1">
      <c r="A1" s="40" t="s">
        <v>159</v>
      </c>
      <c r="B1" s="23" t="s">
        <v>160</v>
      </c>
      <c r="C1" s="23" t="s">
        <v>161</v>
      </c>
      <c r="D1" s="23" t="s">
        <v>162</v>
      </c>
      <c r="E1" s="23" t="s">
        <v>163</v>
      </c>
      <c r="F1" s="23" t="s">
        <v>164</v>
      </c>
      <c r="G1" s="33" t="s">
        <v>78</v>
      </c>
      <c r="H1" s="33" t="s">
        <v>24</v>
      </c>
      <c r="I1" s="10"/>
      <c r="J1" s="8"/>
    </row>
    <row r="2" spans="1:11" ht="32.1" customHeight="1">
      <c r="A2" s="60" t="s">
        <v>165</v>
      </c>
      <c r="B2" s="90"/>
      <c r="C2" s="90"/>
      <c r="D2" s="90"/>
      <c r="E2" s="90"/>
      <c r="F2" s="90">
        <v>0</v>
      </c>
      <c r="G2" s="70">
        <v>0.3</v>
      </c>
      <c r="H2" s="115">
        <f t="shared" ref="H2" si="0">(SUM(B2:F2)*G2)</f>
        <v>0</v>
      </c>
      <c r="I2" s="17"/>
      <c r="J2" s="17"/>
      <c r="K2" s="16"/>
    </row>
    <row r="3" spans="1:11" ht="27" customHeight="1">
      <c r="A3" s="142"/>
      <c r="B3" s="90"/>
      <c r="C3" s="90"/>
      <c r="D3" s="141"/>
      <c r="E3" s="90"/>
      <c r="F3" s="90"/>
      <c r="G3" s="70"/>
      <c r="H3" s="115"/>
      <c r="I3" s="17"/>
      <c r="J3" s="17"/>
      <c r="K3" s="16"/>
    </row>
    <row r="4" spans="1:11" ht="32.1" customHeight="1">
      <c r="A4" s="23" t="s">
        <v>166</v>
      </c>
      <c r="B4" s="84"/>
      <c r="C4" s="84"/>
      <c r="D4" s="84"/>
      <c r="E4" s="84"/>
      <c r="F4" s="84">
        <v>0</v>
      </c>
      <c r="G4" s="71">
        <v>0.1</v>
      </c>
      <c r="H4" s="115">
        <f>(SUM(B4:F4)*G4)</f>
        <v>0</v>
      </c>
      <c r="I4" s="8"/>
      <c r="J4" s="8"/>
    </row>
    <row r="5" spans="1:11" ht="35.1" customHeight="1">
      <c r="A5" s="142"/>
      <c r="B5" s="84"/>
      <c r="C5" s="137"/>
      <c r="D5" s="146"/>
      <c r="E5" s="84"/>
      <c r="F5" s="84"/>
      <c r="G5" s="71"/>
      <c r="H5" s="115"/>
      <c r="I5" s="8"/>
      <c r="J5" s="8"/>
    </row>
    <row r="6" spans="1:11" ht="32.1" customHeight="1">
      <c r="A6" s="23" t="s">
        <v>167</v>
      </c>
      <c r="B6" s="90"/>
      <c r="C6" s="90"/>
      <c r="D6" s="90"/>
      <c r="E6" s="90"/>
      <c r="F6" s="90">
        <v>0</v>
      </c>
      <c r="G6" s="71">
        <v>0.15</v>
      </c>
      <c r="H6" s="115">
        <f t="shared" ref="H6:H14" si="1">(SUM(B6:F6)*G6)</f>
        <v>0</v>
      </c>
      <c r="I6" s="8"/>
      <c r="J6" s="8"/>
    </row>
    <row r="7" spans="1:11" ht="30.6" customHeight="1">
      <c r="A7" s="142"/>
      <c r="B7" s="90"/>
      <c r="C7" s="90"/>
      <c r="D7" s="145"/>
      <c r="E7" s="145"/>
      <c r="F7" s="90"/>
      <c r="G7" s="71"/>
      <c r="H7" s="115"/>
      <c r="I7" s="8"/>
      <c r="J7" s="8"/>
    </row>
    <row r="8" spans="1:11" ht="32.1" customHeight="1">
      <c r="A8" s="23" t="s">
        <v>168</v>
      </c>
      <c r="B8" s="84"/>
      <c r="C8" s="84"/>
      <c r="D8" s="84"/>
      <c r="E8" s="84"/>
      <c r="F8" s="84">
        <v>0</v>
      </c>
      <c r="G8" s="71">
        <v>0.15</v>
      </c>
      <c r="H8" s="115">
        <f t="shared" si="1"/>
        <v>0</v>
      </c>
      <c r="I8" s="8"/>
      <c r="J8" s="8"/>
    </row>
    <row r="9" spans="1:11" ht="32.1" customHeight="1">
      <c r="A9" s="142"/>
      <c r="B9" s="84"/>
      <c r="C9" s="84"/>
      <c r="D9" s="84"/>
      <c r="E9" s="84"/>
      <c r="F9" s="84"/>
      <c r="G9" s="71"/>
      <c r="H9" s="115"/>
      <c r="I9" s="8"/>
      <c r="J9" s="8"/>
    </row>
    <row r="10" spans="1:11" ht="32.1" customHeight="1">
      <c r="A10" s="23" t="s">
        <v>169</v>
      </c>
      <c r="B10" s="90"/>
      <c r="C10" s="90"/>
      <c r="D10" s="90"/>
      <c r="E10" s="90"/>
      <c r="F10" s="90">
        <v>0</v>
      </c>
      <c r="G10" s="71">
        <v>0.1</v>
      </c>
      <c r="H10" s="115">
        <f t="shared" si="1"/>
        <v>0</v>
      </c>
      <c r="I10" s="8"/>
      <c r="J10" s="8"/>
    </row>
    <row r="11" spans="1:11" ht="27.6" customHeight="1">
      <c r="A11" s="142"/>
      <c r="B11" s="90"/>
      <c r="C11" s="90"/>
      <c r="D11" s="145"/>
      <c r="E11" s="145"/>
      <c r="F11" s="90"/>
      <c r="G11" s="34"/>
      <c r="H11" s="115"/>
      <c r="I11" s="8"/>
      <c r="J11" s="8"/>
    </row>
    <row r="12" spans="1:11" ht="32.1" customHeight="1">
      <c r="A12" s="23" t="s">
        <v>170</v>
      </c>
      <c r="B12" s="84"/>
      <c r="C12" s="84"/>
      <c r="D12" s="84"/>
      <c r="E12" s="84"/>
      <c r="F12" s="84">
        <v>0</v>
      </c>
      <c r="G12" s="71">
        <v>0.15</v>
      </c>
      <c r="H12" s="115">
        <f t="shared" si="1"/>
        <v>0</v>
      </c>
      <c r="I12" s="8"/>
      <c r="J12" s="8"/>
    </row>
    <row r="13" spans="1:11" ht="25.5" customHeight="1">
      <c r="A13" s="142"/>
      <c r="B13" s="84"/>
      <c r="C13" s="84"/>
      <c r="D13" s="84"/>
      <c r="E13" s="84"/>
      <c r="F13" s="84"/>
      <c r="G13" s="71"/>
      <c r="H13" s="115"/>
      <c r="I13" s="8"/>
      <c r="J13" s="8"/>
    </row>
    <row r="14" spans="1:11" ht="32.1" customHeight="1">
      <c r="A14" s="23" t="s">
        <v>171</v>
      </c>
      <c r="B14" s="90"/>
      <c r="C14" s="90"/>
      <c r="D14" s="90"/>
      <c r="E14" s="90"/>
      <c r="F14" s="90">
        <v>0</v>
      </c>
      <c r="G14" s="71">
        <v>0.05</v>
      </c>
      <c r="H14" s="115">
        <f t="shared" si="1"/>
        <v>0</v>
      </c>
      <c r="I14" s="8"/>
      <c r="J14" s="8"/>
    </row>
    <row r="15" spans="1:11" ht="22.7" customHeight="1">
      <c r="A15" s="142"/>
      <c r="B15" s="90"/>
      <c r="C15" s="90"/>
      <c r="D15" s="141"/>
      <c r="E15" s="90"/>
      <c r="F15" s="90"/>
      <c r="G15" s="34"/>
      <c r="H15" s="115"/>
      <c r="I15" s="8"/>
      <c r="J15" s="8"/>
    </row>
    <row r="16" spans="1:11" ht="18" customHeight="1">
      <c r="A16"/>
      <c r="B16"/>
      <c r="C16" s="179" t="s">
        <v>172</v>
      </c>
      <c r="D16"/>
      <c r="E16"/>
      <c r="F16" s="38" t="s">
        <v>64</v>
      </c>
      <c r="G16" s="9">
        <f>SUM(G2:G14)</f>
        <v>1</v>
      </c>
      <c r="H16" s="116">
        <f>SUM(H2:H15)</f>
        <v>0</v>
      </c>
      <c r="I16" s="14" t="s">
        <v>147</v>
      </c>
      <c r="J16" s="8"/>
    </row>
    <row r="17" spans="1:10">
      <c r="A17" s="96"/>
      <c r="B17" s="109"/>
      <c r="C17" s="180"/>
      <c r="D17" s="96"/>
      <c r="E17" s="96"/>
      <c r="F17" s="96"/>
      <c r="G17" s="96"/>
      <c r="H17" s="96"/>
      <c r="I17" s="98"/>
      <c r="J17" s="8"/>
    </row>
    <row r="18" spans="1:10">
      <c r="A18" s="96"/>
      <c r="B18" s="96"/>
      <c r="C18" s="96"/>
      <c r="D18" s="96"/>
      <c r="E18" s="96"/>
      <c r="F18" s="96"/>
      <c r="G18" s="96"/>
      <c r="H18" s="102"/>
      <c r="I18" s="98"/>
      <c r="J18" s="8"/>
    </row>
    <row r="19" spans="1:10">
      <c r="A19" s="96"/>
      <c r="B19" s="96"/>
      <c r="C19" s="96"/>
      <c r="D19" s="96"/>
      <c r="E19" s="96"/>
      <c r="F19" s="96"/>
      <c r="G19" s="96"/>
      <c r="H19" s="96"/>
      <c r="I19" s="98"/>
      <c r="J19" s="8"/>
    </row>
    <row r="20" spans="1:10">
      <c r="A20" s="96"/>
      <c r="B20" s="96"/>
      <c r="C20" s="96"/>
      <c r="D20" s="96"/>
      <c r="E20" s="96"/>
      <c r="F20" s="96"/>
      <c r="G20" s="96"/>
      <c r="H20" s="102"/>
      <c r="I20" s="98"/>
      <c r="J20" s="8"/>
    </row>
    <row r="21" spans="1:10">
      <c r="A21" s="96"/>
      <c r="B21" s="96"/>
      <c r="C21" s="96"/>
      <c r="D21" s="96"/>
      <c r="E21" s="96"/>
      <c r="F21" s="96"/>
      <c r="G21" s="102"/>
      <c r="H21" s="96"/>
      <c r="I21" s="98"/>
      <c r="J21" s="8"/>
    </row>
    <row r="22" spans="1:10">
      <c r="A22" s="96"/>
      <c r="B22" s="96"/>
      <c r="C22" s="96"/>
      <c r="D22" s="96"/>
      <c r="E22" s="96"/>
      <c r="F22" s="96"/>
      <c r="G22" s="96"/>
      <c r="H22" s="102"/>
      <c r="I22" s="98"/>
      <c r="J22" s="8"/>
    </row>
    <row r="23" spans="1:10">
      <c r="A23" s="98"/>
      <c r="B23" s="98"/>
      <c r="C23" s="98"/>
      <c r="D23" s="98"/>
      <c r="E23" s="98"/>
      <c r="F23" s="98"/>
      <c r="G23" s="102"/>
      <c r="H23" s="100"/>
      <c r="I23" s="98"/>
      <c r="J23" s="8"/>
    </row>
    <row r="24" spans="1:10">
      <c r="A24" s="98"/>
      <c r="B24" s="98"/>
      <c r="C24" s="98"/>
      <c r="D24" s="98"/>
      <c r="E24" s="98"/>
      <c r="F24" s="98"/>
      <c r="G24" s="100"/>
      <c r="H24" s="98"/>
      <c r="I24" s="98"/>
      <c r="J24" s="8"/>
    </row>
    <row r="25" spans="1:10">
      <c r="A25" s="98"/>
      <c r="B25" s="98"/>
      <c r="C25" s="98"/>
      <c r="D25" s="98"/>
      <c r="E25" s="98"/>
      <c r="F25" s="98"/>
      <c r="G25" s="98"/>
    </row>
    <row r="26" spans="1:10">
      <c r="A26" s="98"/>
      <c r="B26" s="98"/>
      <c r="C26" s="98"/>
      <c r="D26" s="98"/>
      <c r="E26" s="98"/>
      <c r="F26" s="98"/>
    </row>
    <row r="27" spans="1:10">
      <c r="A27" s="98"/>
      <c r="B27" s="98"/>
      <c r="C27" s="98"/>
      <c r="D27" s="98"/>
      <c r="E27" s="98"/>
      <c r="F27" s="98"/>
    </row>
    <row r="28" spans="1:10">
      <c r="A28" s="98"/>
      <c r="B28" s="98"/>
      <c r="C28" s="98"/>
      <c r="D28" s="98"/>
      <c r="E28" s="98"/>
      <c r="F28" s="98"/>
    </row>
    <row r="29" spans="1:10">
      <c r="A29" s="98"/>
      <c r="B29" s="98"/>
    </row>
    <row r="30" spans="1:10">
      <c r="A30" s="98"/>
      <c r="B30" s="98"/>
    </row>
    <row r="31" spans="1:10">
      <c r="A31" s="98"/>
      <c r="B31" s="98"/>
    </row>
    <row r="32" spans="1:10">
      <c r="A32" s="98"/>
      <c r="B32" s="98"/>
    </row>
    <row r="33" spans="1:2">
      <c r="A33" s="98"/>
      <c r="B33" s="98"/>
    </row>
    <row r="34" spans="1:2">
      <c r="B34" s="98"/>
    </row>
    <row r="35" spans="1:2">
      <c r="B35" s="98"/>
    </row>
    <row r="36" spans="1:2">
      <c r="B36" s="98"/>
    </row>
    <row r="37" spans="1:2">
      <c r="B37" s="98"/>
    </row>
    <row r="38" spans="1:2">
      <c r="B38" s="98"/>
    </row>
    <row r="39" spans="1:2">
      <c r="B39" s="98"/>
    </row>
    <row r="40" spans="1:2">
      <c r="B40" s="98"/>
    </row>
    <row r="41" spans="1:2">
      <c r="B41" s="98"/>
    </row>
    <row r="42" spans="1:2">
      <c r="B42" s="98"/>
    </row>
    <row r="43" spans="1:2">
      <c r="B43" s="98"/>
    </row>
    <row r="44" spans="1:2">
      <c r="B44" s="98"/>
    </row>
    <row r="45" spans="1:2">
      <c r="B45" s="98"/>
    </row>
    <row r="46" spans="1:2">
      <c r="B46" s="98"/>
    </row>
    <row r="47" spans="1:2">
      <c r="B47" s="98"/>
    </row>
    <row r="48" spans="1:2">
      <c r="B48" s="98"/>
    </row>
    <row r="49" spans="2:2">
      <c r="B49" s="98"/>
    </row>
    <row r="50" spans="2:2">
      <c r="B50" s="98"/>
    </row>
    <row r="51" spans="2:2">
      <c r="B51" s="98"/>
    </row>
    <row r="52" spans="2:2">
      <c r="B52" s="98"/>
    </row>
    <row r="53" spans="2:2">
      <c r="B53" s="98"/>
    </row>
    <row r="54" spans="2:2">
      <c r="B54" s="98"/>
    </row>
    <row r="55" spans="2:2">
      <c r="B55" s="98"/>
    </row>
    <row r="56" spans="2:2">
      <c r="B56" s="98"/>
    </row>
    <row r="57" spans="2:2">
      <c r="B57" s="98"/>
    </row>
    <row r="58" spans="2:2">
      <c r="B58" s="98"/>
    </row>
    <row r="59" spans="2:2">
      <c r="B59" s="98"/>
    </row>
    <row r="60" spans="2:2">
      <c r="B60" s="98"/>
    </row>
    <row r="61" spans="2:2">
      <c r="B61" s="98"/>
    </row>
  </sheetData>
  <sheetProtection formatRows="0"/>
  <mergeCells count="1">
    <mergeCell ref="C16:C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93"/>
  <sheetViews>
    <sheetView zoomScale="70" zoomScaleNormal="70" workbookViewId="0">
      <pane xSplit="1" ySplit="1" topLeftCell="B60" activePane="bottomRight" state="frozen"/>
      <selection pane="bottomRight" activeCell="E2" sqref="E2:E69"/>
      <selection pane="bottomLeft" activeCell="B6" sqref="B6"/>
      <selection pane="topRight" activeCell="B6" sqref="B6"/>
    </sheetView>
  </sheetViews>
  <sheetFormatPr defaultColWidth="10.625" defaultRowHeight="15.75" customHeight="1"/>
  <cols>
    <col min="1" max="1" width="64.625" style="96" customWidth="1"/>
    <col min="2" max="3" width="64.625" style="98" customWidth="1"/>
    <col min="4" max="5" width="16.625" style="98" customWidth="1"/>
    <col min="6" max="6" width="18.5" style="98" customWidth="1"/>
    <col min="7" max="16384" width="10.625" style="8"/>
  </cols>
  <sheetData>
    <row r="1" spans="1:6" ht="32.1" customHeight="1">
      <c r="A1" s="33" t="s">
        <v>21</v>
      </c>
      <c r="B1" s="23" t="s">
        <v>173</v>
      </c>
      <c r="C1" s="23" t="s">
        <v>174</v>
      </c>
      <c r="D1" s="33" t="s">
        <v>23</v>
      </c>
      <c r="E1" s="33" t="s">
        <v>24</v>
      </c>
      <c r="F1" s="8"/>
    </row>
    <row r="2" spans="1:6" ht="32.1" customHeight="1">
      <c r="A2" s="23" t="s">
        <v>175</v>
      </c>
      <c r="B2" s="90">
        <v>3.5</v>
      </c>
      <c r="C2" s="90"/>
      <c r="D2" s="71">
        <v>0.03</v>
      </c>
      <c r="E2" s="44">
        <f t="shared" ref="E2:E64" si="0">(B2+C2)*D2</f>
        <v>0.105</v>
      </c>
      <c r="F2" s="9"/>
    </row>
    <row r="3" spans="1:6" ht="32.1" customHeight="1">
      <c r="A3" s="23"/>
      <c r="B3" s="90" t="s">
        <v>176</v>
      </c>
      <c r="C3" s="141" t="s">
        <v>177</v>
      </c>
      <c r="D3" s="71"/>
      <c r="E3" s="44"/>
      <c r="F3" s="9"/>
    </row>
    <row r="4" spans="1:6" ht="32.1" customHeight="1">
      <c r="A4" s="23" t="s">
        <v>178</v>
      </c>
      <c r="B4" s="90">
        <v>3.5</v>
      </c>
      <c r="C4" s="90"/>
      <c r="D4" s="71">
        <v>0.03</v>
      </c>
      <c r="E4" s="44">
        <f t="shared" si="0"/>
        <v>0.105</v>
      </c>
      <c r="F4" s="9"/>
    </row>
    <row r="5" spans="1:6" ht="32.1" customHeight="1">
      <c r="A5" s="23"/>
      <c r="B5" s="90" t="s">
        <v>179</v>
      </c>
      <c r="C5" s="141" t="s">
        <v>177</v>
      </c>
      <c r="D5" s="71"/>
      <c r="E5" s="44"/>
      <c r="F5" s="9"/>
    </row>
    <row r="6" spans="1:6" ht="32.1" customHeight="1">
      <c r="A6" s="23" t="s">
        <v>180</v>
      </c>
      <c r="B6" s="90">
        <v>3.5</v>
      </c>
      <c r="C6" s="90"/>
      <c r="D6" s="66">
        <v>0.04</v>
      </c>
      <c r="E6" s="44">
        <f t="shared" si="0"/>
        <v>0.14000000000000001</v>
      </c>
      <c r="F6" s="8"/>
    </row>
    <row r="7" spans="1:6" ht="32.1" customHeight="1">
      <c r="A7" s="23"/>
      <c r="B7" s="90" t="s">
        <v>181</v>
      </c>
      <c r="C7" s="141" t="s">
        <v>177</v>
      </c>
      <c r="D7" s="66"/>
      <c r="E7" s="44"/>
      <c r="F7" s="8"/>
    </row>
    <row r="8" spans="1:6" ht="32.1" customHeight="1">
      <c r="A8" s="23" t="s">
        <v>182</v>
      </c>
      <c r="B8" s="90">
        <v>3.5</v>
      </c>
      <c r="C8" s="90"/>
      <c r="D8" s="66">
        <v>0.03</v>
      </c>
      <c r="E8" s="44">
        <f t="shared" si="0"/>
        <v>0.105</v>
      </c>
      <c r="F8" s="8"/>
    </row>
    <row r="9" spans="1:6" ht="32.1" customHeight="1">
      <c r="A9" s="23"/>
      <c r="B9" s="90" t="s">
        <v>183</v>
      </c>
      <c r="C9" s="141" t="s">
        <v>177</v>
      </c>
      <c r="D9" s="66"/>
      <c r="E9" s="44"/>
      <c r="F9" s="8"/>
    </row>
    <row r="10" spans="1:6" ht="32.1" customHeight="1">
      <c r="A10" s="161" t="s">
        <v>184</v>
      </c>
      <c r="B10" s="90">
        <v>3.5</v>
      </c>
      <c r="C10" s="90"/>
      <c r="D10" s="66">
        <v>0.03</v>
      </c>
      <c r="E10" s="44">
        <f t="shared" si="0"/>
        <v>0.105</v>
      </c>
      <c r="F10" s="8"/>
    </row>
    <row r="11" spans="1:6" ht="32.1" customHeight="1">
      <c r="A11" s="23"/>
      <c r="B11" s="90" t="s">
        <v>185</v>
      </c>
      <c r="C11" s="141" t="s">
        <v>177</v>
      </c>
      <c r="D11" s="66"/>
      <c r="E11" s="44"/>
      <c r="F11" s="8"/>
    </row>
    <row r="12" spans="1:6" ht="32.1" customHeight="1">
      <c r="A12" s="23" t="s">
        <v>186</v>
      </c>
      <c r="B12" s="90">
        <v>3.5</v>
      </c>
      <c r="C12" s="90"/>
      <c r="D12" s="66">
        <v>0.02</v>
      </c>
      <c r="E12" s="44">
        <f t="shared" si="0"/>
        <v>7.0000000000000007E-2</v>
      </c>
      <c r="F12" s="8"/>
    </row>
    <row r="13" spans="1:6" ht="32.1" customHeight="1">
      <c r="A13" s="23"/>
      <c r="B13" s="90" t="s">
        <v>187</v>
      </c>
      <c r="C13" s="141" t="s">
        <v>177</v>
      </c>
      <c r="D13" s="66"/>
      <c r="E13" s="44"/>
      <c r="F13" s="8"/>
    </row>
    <row r="14" spans="1:6" ht="32.1" customHeight="1">
      <c r="A14" s="23" t="s">
        <v>188</v>
      </c>
      <c r="B14" s="90">
        <v>3.5</v>
      </c>
      <c r="C14" s="90"/>
      <c r="D14" s="66">
        <v>0.04</v>
      </c>
      <c r="E14" s="44">
        <f t="shared" si="0"/>
        <v>0.14000000000000001</v>
      </c>
      <c r="F14" s="8"/>
    </row>
    <row r="15" spans="1:6" ht="32.1" customHeight="1">
      <c r="A15" s="23"/>
      <c r="B15" s="90" t="s">
        <v>189</v>
      </c>
      <c r="C15" s="141" t="s">
        <v>177</v>
      </c>
      <c r="D15" s="66"/>
      <c r="E15" s="44"/>
      <c r="F15" s="8"/>
    </row>
    <row r="16" spans="1:6" ht="32.1" customHeight="1">
      <c r="A16" s="23" t="s">
        <v>190</v>
      </c>
      <c r="B16" s="90">
        <v>3.5</v>
      </c>
      <c r="C16" s="95"/>
      <c r="D16" s="66">
        <v>0.04</v>
      </c>
      <c r="E16" s="44">
        <f t="shared" si="0"/>
        <v>0.14000000000000001</v>
      </c>
      <c r="F16" s="8"/>
    </row>
    <row r="17" spans="1:6" ht="32.1" customHeight="1">
      <c r="A17" s="23"/>
      <c r="B17" s="90" t="s">
        <v>189</v>
      </c>
      <c r="C17" s="141" t="s">
        <v>177</v>
      </c>
      <c r="D17" s="66"/>
      <c r="E17" s="44"/>
      <c r="F17" s="8"/>
    </row>
    <row r="18" spans="1:6" ht="32.1" customHeight="1">
      <c r="A18" s="23" t="s">
        <v>191</v>
      </c>
      <c r="B18" s="90">
        <v>3.5</v>
      </c>
      <c r="C18" s="90"/>
      <c r="D18" s="66">
        <v>0.04</v>
      </c>
      <c r="E18" s="44">
        <f t="shared" si="0"/>
        <v>0.14000000000000001</v>
      </c>
      <c r="F18" s="8"/>
    </row>
    <row r="19" spans="1:6" ht="32.1" customHeight="1">
      <c r="A19" s="23"/>
      <c r="B19" s="90" t="s">
        <v>192</v>
      </c>
      <c r="C19" s="141" t="s">
        <v>177</v>
      </c>
      <c r="D19" s="66"/>
      <c r="E19" s="44"/>
      <c r="F19" s="8"/>
    </row>
    <row r="20" spans="1:6" ht="32.1" customHeight="1">
      <c r="A20" s="23" t="s">
        <v>193</v>
      </c>
      <c r="B20" s="90">
        <v>3.5</v>
      </c>
      <c r="C20" s="95"/>
      <c r="D20" s="66">
        <v>0.04</v>
      </c>
      <c r="E20" s="44">
        <f t="shared" si="0"/>
        <v>0.14000000000000001</v>
      </c>
      <c r="F20" s="8"/>
    </row>
    <row r="21" spans="1:6" ht="32.1" customHeight="1">
      <c r="A21" s="23"/>
      <c r="B21" s="90" t="s">
        <v>194</v>
      </c>
      <c r="C21" s="141" t="s">
        <v>177</v>
      </c>
      <c r="D21" s="66"/>
      <c r="E21" s="44"/>
      <c r="F21" s="8"/>
    </row>
    <row r="22" spans="1:6" ht="32.1" customHeight="1">
      <c r="A22" s="23" t="s">
        <v>195</v>
      </c>
      <c r="B22" s="95"/>
      <c r="C22" s="90"/>
      <c r="D22" s="66">
        <v>0.04</v>
      </c>
      <c r="E22" s="44">
        <f t="shared" si="0"/>
        <v>0</v>
      </c>
      <c r="F22" s="8"/>
    </row>
    <row r="23" spans="1:6" ht="32.1" customHeight="1">
      <c r="A23" s="23"/>
      <c r="B23" s="141" t="s">
        <v>177</v>
      </c>
      <c r="C23" s="141" t="s">
        <v>177</v>
      </c>
      <c r="D23" s="66"/>
      <c r="E23" s="44"/>
      <c r="F23" s="8"/>
    </row>
    <row r="24" spans="1:6" ht="32.1" customHeight="1">
      <c r="A24" s="23" t="s">
        <v>196</v>
      </c>
      <c r="B24" s="95"/>
      <c r="C24" s="95"/>
      <c r="D24" s="66">
        <v>0.04</v>
      </c>
      <c r="E24" s="44">
        <f t="shared" si="0"/>
        <v>0</v>
      </c>
      <c r="F24" s="8"/>
    </row>
    <row r="25" spans="1:6" ht="32.1" customHeight="1">
      <c r="A25" s="23"/>
      <c r="B25" s="141" t="s">
        <v>177</v>
      </c>
      <c r="C25" s="141" t="s">
        <v>177</v>
      </c>
      <c r="D25" s="66"/>
      <c r="E25" s="44"/>
      <c r="F25" s="8"/>
    </row>
    <row r="26" spans="1:6" ht="32.1" customHeight="1">
      <c r="A26" s="23" t="s">
        <v>197</v>
      </c>
      <c r="B26" s="95"/>
      <c r="C26" s="95"/>
      <c r="D26" s="66">
        <v>0.04</v>
      </c>
      <c r="E26" s="44">
        <f t="shared" si="0"/>
        <v>0</v>
      </c>
      <c r="F26" s="8"/>
    </row>
    <row r="27" spans="1:6" ht="32.1" customHeight="1">
      <c r="A27" s="23"/>
      <c r="B27" s="141" t="s">
        <v>177</v>
      </c>
      <c r="C27" s="141" t="s">
        <v>177</v>
      </c>
      <c r="D27" s="66"/>
      <c r="E27" s="44"/>
      <c r="F27" s="8"/>
    </row>
    <row r="28" spans="1:6" ht="32.1" customHeight="1">
      <c r="A28" s="23" t="s">
        <v>198</v>
      </c>
      <c r="B28" s="90">
        <v>3.5</v>
      </c>
      <c r="C28" s="90"/>
      <c r="D28" s="66">
        <v>0.02</v>
      </c>
      <c r="E28" s="44">
        <f t="shared" si="0"/>
        <v>7.0000000000000007E-2</v>
      </c>
      <c r="F28" s="8"/>
    </row>
    <row r="29" spans="1:6" ht="32.1" customHeight="1">
      <c r="A29" s="23"/>
      <c r="B29" s="90" t="s">
        <v>199</v>
      </c>
      <c r="C29" s="141" t="s">
        <v>177</v>
      </c>
      <c r="D29" s="66"/>
      <c r="E29" s="44"/>
      <c r="F29" s="8"/>
    </row>
    <row r="30" spans="1:6" ht="32.1" customHeight="1">
      <c r="A30" s="23" t="s">
        <v>200</v>
      </c>
      <c r="B30" s="95">
        <v>2</v>
      </c>
      <c r="C30" s="95"/>
      <c r="D30" s="66">
        <v>0.02</v>
      </c>
      <c r="E30" s="44">
        <f t="shared" si="0"/>
        <v>0.04</v>
      </c>
      <c r="F30" s="8"/>
    </row>
    <row r="31" spans="1:6" ht="32.1" customHeight="1">
      <c r="A31" s="23"/>
      <c r="B31" s="90" t="s">
        <v>201</v>
      </c>
      <c r="C31" s="141" t="s">
        <v>177</v>
      </c>
      <c r="D31" s="66"/>
      <c r="E31" s="44"/>
      <c r="F31" s="8"/>
    </row>
    <row r="32" spans="1:6" ht="32.1" customHeight="1">
      <c r="A32" s="23" t="s">
        <v>202</v>
      </c>
      <c r="B32" s="90">
        <v>3.5</v>
      </c>
      <c r="C32" s="90"/>
      <c r="D32" s="66">
        <v>0.03</v>
      </c>
      <c r="E32" s="44">
        <f t="shared" si="0"/>
        <v>0.105</v>
      </c>
      <c r="F32" s="8"/>
    </row>
    <row r="33" spans="1:6" ht="32.1" customHeight="1">
      <c r="A33" s="23"/>
      <c r="B33" s="90" t="s">
        <v>203</v>
      </c>
      <c r="C33" s="141" t="s">
        <v>177</v>
      </c>
      <c r="D33" s="66"/>
      <c r="E33" s="44"/>
      <c r="F33" s="8"/>
    </row>
    <row r="34" spans="1:6" ht="32.1" customHeight="1">
      <c r="A34" s="23" t="s">
        <v>204</v>
      </c>
      <c r="B34" s="90"/>
      <c r="C34" s="90"/>
      <c r="D34" s="66">
        <v>0.02</v>
      </c>
      <c r="E34" s="44">
        <f t="shared" si="0"/>
        <v>0</v>
      </c>
      <c r="F34" s="8"/>
    </row>
    <row r="35" spans="1:6" ht="32.1" customHeight="1">
      <c r="A35" s="23"/>
      <c r="B35" s="141" t="s">
        <v>177</v>
      </c>
      <c r="C35" s="141" t="s">
        <v>177</v>
      </c>
      <c r="D35" s="66"/>
      <c r="E35" s="44"/>
      <c r="F35" s="8"/>
    </row>
    <row r="36" spans="1:6" ht="32.1" customHeight="1">
      <c r="A36" s="23" t="s">
        <v>205</v>
      </c>
      <c r="B36" s="90">
        <v>3.5</v>
      </c>
      <c r="C36" s="95"/>
      <c r="D36" s="66">
        <v>0.03</v>
      </c>
      <c r="E36" s="44">
        <f t="shared" si="0"/>
        <v>0.105</v>
      </c>
      <c r="F36" s="8"/>
    </row>
    <row r="37" spans="1:6" ht="32.1" customHeight="1">
      <c r="A37" s="23"/>
      <c r="B37" s="90" t="s">
        <v>199</v>
      </c>
      <c r="C37" s="141" t="s">
        <v>177</v>
      </c>
      <c r="D37" s="66"/>
      <c r="E37" s="44"/>
      <c r="F37" s="8"/>
    </row>
    <row r="38" spans="1:6" ht="32.1" customHeight="1">
      <c r="A38" s="23" t="s">
        <v>206</v>
      </c>
      <c r="B38" s="90">
        <v>3.5</v>
      </c>
      <c r="C38" s="90"/>
      <c r="D38" s="66">
        <v>0.02</v>
      </c>
      <c r="E38" s="44">
        <f t="shared" si="0"/>
        <v>7.0000000000000007E-2</v>
      </c>
      <c r="F38" s="8"/>
    </row>
    <row r="39" spans="1:6" ht="32.1" customHeight="1">
      <c r="A39" s="23"/>
      <c r="B39" s="90" t="s">
        <v>199</v>
      </c>
      <c r="C39" s="141" t="s">
        <v>177</v>
      </c>
      <c r="D39" s="66"/>
      <c r="E39" s="44"/>
      <c r="F39" s="8"/>
    </row>
    <row r="40" spans="1:6" ht="32.1" customHeight="1">
      <c r="A40" s="23" t="s">
        <v>207</v>
      </c>
      <c r="B40" s="95"/>
      <c r="C40" s="95"/>
      <c r="D40" s="66">
        <v>0.03</v>
      </c>
      <c r="E40" s="44">
        <f t="shared" si="0"/>
        <v>0</v>
      </c>
      <c r="F40" s="8"/>
    </row>
    <row r="41" spans="1:6" ht="32.1" customHeight="1">
      <c r="A41" s="23"/>
      <c r="B41" s="141" t="s">
        <v>177</v>
      </c>
      <c r="C41" s="141" t="s">
        <v>177</v>
      </c>
      <c r="D41" s="66"/>
      <c r="E41" s="44"/>
      <c r="F41" s="8"/>
    </row>
    <row r="42" spans="1:6" ht="32.1" customHeight="1">
      <c r="A42" s="23" t="s">
        <v>208</v>
      </c>
      <c r="B42" s="90"/>
      <c r="C42" s="90"/>
      <c r="D42" s="66">
        <v>0.03</v>
      </c>
      <c r="E42" s="44">
        <f t="shared" si="0"/>
        <v>0</v>
      </c>
      <c r="F42" s="8"/>
    </row>
    <row r="43" spans="1:6" ht="32.1" customHeight="1">
      <c r="A43" s="23"/>
      <c r="B43" s="141" t="s">
        <v>177</v>
      </c>
      <c r="C43" s="141" t="s">
        <v>177</v>
      </c>
      <c r="D43" s="66"/>
      <c r="E43" s="44"/>
      <c r="F43" s="8"/>
    </row>
    <row r="44" spans="1:6" ht="32.1" customHeight="1">
      <c r="A44" s="23" t="s">
        <v>209</v>
      </c>
      <c r="B44" s="95"/>
      <c r="C44" s="95"/>
      <c r="D44" s="66">
        <v>0.02</v>
      </c>
      <c r="E44" s="44">
        <f t="shared" si="0"/>
        <v>0</v>
      </c>
      <c r="F44" s="8"/>
    </row>
    <row r="45" spans="1:6" ht="32.1" customHeight="1">
      <c r="A45" s="23"/>
      <c r="B45" s="141" t="s">
        <v>177</v>
      </c>
      <c r="C45" s="141" t="s">
        <v>177</v>
      </c>
      <c r="D45" s="66"/>
      <c r="E45" s="44"/>
      <c r="F45" s="8"/>
    </row>
    <row r="46" spans="1:6" ht="32.1" customHeight="1">
      <c r="A46" s="23" t="s">
        <v>210</v>
      </c>
      <c r="B46" s="95"/>
      <c r="C46" s="95"/>
      <c r="D46" s="66">
        <v>0.03</v>
      </c>
      <c r="E46" s="44">
        <f t="shared" si="0"/>
        <v>0</v>
      </c>
      <c r="F46" s="8"/>
    </row>
    <row r="47" spans="1:6" ht="32.1" customHeight="1">
      <c r="A47" s="23"/>
      <c r="B47" s="141" t="s">
        <v>177</v>
      </c>
      <c r="C47" s="141" t="s">
        <v>177</v>
      </c>
      <c r="D47" s="66"/>
      <c r="E47" s="44"/>
      <c r="F47" s="8"/>
    </row>
    <row r="48" spans="1:6" ht="32.1" customHeight="1">
      <c r="A48" s="23" t="s">
        <v>211</v>
      </c>
      <c r="B48" s="90">
        <v>3.5</v>
      </c>
      <c r="C48" s="90"/>
      <c r="D48" s="66">
        <v>0.02</v>
      </c>
      <c r="E48" s="44">
        <f t="shared" si="0"/>
        <v>7.0000000000000007E-2</v>
      </c>
      <c r="F48" s="8"/>
    </row>
    <row r="49" spans="1:6" ht="32.1" customHeight="1">
      <c r="A49" s="23"/>
      <c r="B49" s="90" t="s">
        <v>212</v>
      </c>
      <c r="C49" s="141" t="s">
        <v>177</v>
      </c>
      <c r="D49" s="66"/>
      <c r="E49" s="44"/>
      <c r="F49" s="8"/>
    </row>
    <row r="50" spans="1:6" ht="32.1" customHeight="1">
      <c r="A50" s="23" t="s">
        <v>213</v>
      </c>
      <c r="B50" s="90">
        <v>3.5</v>
      </c>
      <c r="C50" s="95"/>
      <c r="D50" s="66">
        <v>0.03</v>
      </c>
      <c r="E50" s="44">
        <f t="shared" si="0"/>
        <v>0.105</v>
      </c>
      <c r="F50" s="8"/>
    </row>
    <row r="51" spans="1:6" ht="32.1" customHeight="1">
      <c r="A51" s="23"/>
      <c r="B51" s="90" t="s">
        <v>212</v>
      </c>
      <c r="C51" s="141" t="s">
        <v>177</v>
      </c>
      <c r="D51" s="66"/>
      <c r="E51" s="44"/>
      <c r="F51" s="8"/>
    </row>
    <row r="52" spans="1:6" ht="32.1" customHeight="1">
      <c r="A52" s="23" t="s">
        <v>214</v>
      </c>
      <c r="B52" s="90"/>
      <c r="C52" s="90"/>
      <c r="D52" s="66">
        <v>0.03</v>
      </c>
      <c r="E52" s="44">
        <f t="shared" si="0"/>
        <v>0</v>
      </c>
      <c r="F52" s="8"/>
    </row>
    <row r="53" spans="1:6" ht="32.1" customHeight="1">
      <c r="A53" s="23"/>
      <c r="B53" s="141" t="s">
        <v>177</v>
      </c>
      <c r="C53" s="141" t="s">
        <v>177</v>
      </c>
      <c r="D53" s="66"/>
      <c r="E53" s="44"/>
      <c r="F53" s="8"/>
    </row>
    <row r="54" spans="1:6" ht="32.1" customHeight="1">
      <c r="A54" s="23" t="s">
        <v>215</v>
      </c>
      <c r="B54" s="95">
        <v>3.5</v>
      </c>
      <c r="C54" s="95">
        <v>6.5</v>
      </c>
      <c r="D54" s="66">
        <v>0.03</v>
      </c>
      <c r="E54" s="44">
        <f t="shared" si="0"/>
        <v>0.3</v>
      </c>
      <c r="F54" s="9"/>
    </row>
    <row r="55" spans="1:6" ht="62.1">
      <c r="A55" s="23"/>
      <c r="B55" s="90" t="s">
        <v>216</v>
      </c>
      <c r="C55" s="145" t="s">
        <v>217</v>
      </c>
      <c r="D55" s="66"/>
      <c r="E55" s="44"/>
      <c r="F55" s="9"/>
    </row>
    <row r="56" spans="1:6" s="135" customFormat="1" ht="32.1" customHeight="1">
      <c r="A56" s="23" t="s">
        <v>218</v>
      </c>
      <c r="B56" s="90">
        <v>3.5</v>
      </c>
      <c r="C56" s="90"/>
      <c r="D56" s="66">
        <v>0.03</v>
      </c>
      <c r="E56" s="44">
        <f t="shared" si="0"/>
        <v>0.105</v>
      </c>
      <c r="F56" s="134"/>
    </row>
    <row r="57" spans="1:6" ht="32.1" customHeight="1">
      <c r="A57" s="23"/>
      <c r="B57" s="90" t="s">
        <v>219</v>
      </c>
      <c r="C57" s="141" t="s">
        <v>177</v>
      </c>
      <c r="D57" s="66"/>
      <c r="E57" s="44"/>
      <c r="F57" s="9"/>
    </row>
    <row r="58" spans="1:6" ht="32.1" customHeight="1">
      <c r="A58" s="23" t="s">
        <v>220</v>
      </c>
      <c r="B58" s="95">
        <v>3.5</v>
      </c>
      <c r="C58" s="95"/>
      <c r="D58" s="66">
        <v>0.03</v>
      </c>
      <c r="E58" s="44">
        <f t="shared" si="0"/>
        <v>0.105</v>
      </c>
      <c r="F58" s="9"/>
    </row>
    <row r="59" spans="1:6" ht="32.1" customHeight="1">
      <c r="A59" s="23"/>
      <c r="B59" s="90" t="s">
        <v>219</v>
      </c>
      <c r="C59" s="141" t="s">
        <v>177</v>
      </c>
      <c r="D59" s="66"/>
      <c r="E59" s="44"/>
      <c r="F59" s="9"/>
    </row>
    <row r="60" spans="1:6" ht="32.1" customHeight="1">
      <c r="A60" s="23" t="s">
        <v>221</v>
      </c>
      <c r="B60" s="90">
        <v>3.5</v>
      </c>
      <c r="C60" s="90"/>
      <c r="D60" s="66">
        <v>0.02</v>
      </c>
      <c r="E60" s="44">
        <f t="shared" si="0"/>
        <v>7.0000000000000007E-2</v>
      </c>
      <c r="F60" s="9"/>
    </row>
    <row r="61" spans="1:6" ht="43.35" customHeight="1">
      <c r="A61" s="23"/>
      <c r="B61" s="90" t="s">
        <v>219</v>
      </c>
      <c r="C61" s="141" t="s">
        <v>177</v>
      </c>
      <c r="D61" s="66"/>
      <c r="E61" s="44"/>
      <c r="F61" s="9"/>
    </row>
    <row r="62" spans="1:6" ht="32.1" customHeight="1">
      <c r="A62" s="23" t="s">
        <v>222</v>
      </c>
      <c r="B62" s="95"/>
      <c r="C62" s="95"/>
      <c r="D62" s="66">
        <v>0.02</v>
      </c>
      <c r="E62" s="44">
        <f t="shared" si="0"/>
        <v>0</v>
      </c>
      <c r="F62" s="9"/>
    </row>
    <row r="63" spans="1:6" ht="32.1" customHeight="1">
      <c r="A63" s="23"/>
      <c r="B63" s="141" t="s">
        <v>177</v>
      </c>
      <c r="C63" s="141" t="s">
        <v>177</v>
      </c>
      <c r="D63" s="66"/>
      <c r="E63" s="44"/>
      <c r="F63" s="9"/>
    </row>
    <row r="64" spans="1:6" ht="32.1" customHeight="1">
      <c r="A64" s="23" t="s">
        <v>223</v>
      </c>
      <c r="B64" s="90"/>
      <c r="C64" s="90"/>
      <c r="D64" s="66">
        <v>0.03</v>
      </c>
      <c r="E64" s="44">
        <f t="shared" si="0"/>
        <v>0</v>
      </c>
      <c r="F64" s="9"/>
    </row>
    <row r="65" spans="1:6" ht="32.1" customHeight="1">
      <c r="A65" s="23"/>
      <c r="B65" s="141" t="s">
        <v>177</v>
      </c>
      <c r="C65" s="141" t="s">
        <v>177</v>
      </c>
      <c r="D65" s="66"/>
      <c r="E65" s="44"/>
      <c r="F65" s="9"/>
    </row>
    <row r="66" spans="1:6" ht="32.1" customHeight="1">
      <c r="A66" s="23" t="s">
        <v>224</v>
      </c>
      <c r="B66" s="95">
        <v>3.5</v>
      </c>
      <c r="C66" s="95"/>
      <c r="D66" s="66">
        <v>0.03</v>
      </c>
      <c r="E66" s="44">
        <f t="shared" ref="E66" si="1">(B66+C66)*D66</f>
        <v>0.105</v>
      </c>
      <c r="F66" s="9"/>
    </row>
    <row r="67" spans="1:6" ht="32.1" customHeight="1">
      <c r="A67" s="23"/>
      <c r="B67" s="90" t="s">
        <v>219</v>
      </c>
      <c r="C67" s="141" t="s">
        <v>177</v>
      </c>
      <c r="D67" s="66"/>
      <c r="E67" s="44"/>
      <c r="F67" s="9"/>
    </row>
    <row r="68" spans="1:6" ht="32.1" customHeight="1">
      <c r="A68" s="23" t="s">
        <v>225</v>
      </c>
      <c r="B68" s="90"/>
      <c r="C68" s="90"/>
      <c r="D68" s="66">
        <v>0.02</v>
      </c>
      <c r="E68" s="44">
        <f t="shared" ref="E68" si="2">(B68+C68)*D68</f>
        <v>0</v>
      </c>
      <c r="F68" s="9"/>
    </row>
    <row r="69" spans="1:6" ht="32.1" customHeight="1">
      <c r="A69" s="43"/>
      <c r="B69" s="141" t="s">
        <v>177</v>
      </c>
      <c r="C69" s="141" t="s">
        <v>177</v>
      </c>
      <c r="D69" s="132"/>
      <c r="E69" s="133"/>
      <c r="F69" s="9"/>
    </row>
    <row r="70" spans="1:6" ht="15.6">
      <c r="A70" s="8"/>
      <c r="B70" s="8"/>
      <c r="C70" s="38" t="s">
        <v>64</v>
      </c>
      <c r="D70" s="72">
        <f>SUM(D2:D68)</f>
        <v>1.0000000000000002</v>
      </c>
      <c r="E70" s="81">
        <f>SUM(E2:E68)</f>
        <v>2.44</v>
      </c>
      <c r="F70" s="14" t="s">
        <v>147</v>
      </c>
    </row>
    <row r="71" spans="1:6" ht="15.6">
      <c r="A71" s="109"/>
      <c r="B71" s="96"/>
      <c r="C71" s="96"/>
      <c r="D71" s="96"/>
      <c r="E71" s="96"/>
      <c r="F71" s="96"/>
    </row>
    <row r="72" spans="1:6" ht="20.100000000000001" customHeight="1">
      <c r="B72" s="96"/>
      <c r="C72" s="96"/>
      <c r="D72" s="96"/>
      <c r="E72" s="96"/>
      <c r="F72" s="96"/>
    </row>
    <row r="73" spans="1:6" ht="18.600000000000001" customHeight="1">
      <c r="B73" s="96"/>
      <c r="C73" s="96"/>
      <c r="D73" s="96"/>
      <c r="E73" s="96"/>
      <c r="F73" s="96"/>
    </row>
    <row r="74" spans="1:6" ht="15.6">
      <c r="B74" s="96"/>
      <c r="C74" s="96"/>
      <c r="D74" s="96"/>
      <c r="E74" s="96"/>
      <c r="F74" s="96"/>
    </row>
    <row r="75" spans="1:6" ht="15.6">
      <c r="B75" s="96"/>
      <c r="C75" s="96"/>
      <c r="D75" s="96"/>
      <c r="E75" s="96"/>
      <c r="F75" s="96"/>
    </row>
    <row r="76" spans="1:6" ht="15.6">
      <c r="B76" s="96"/>
      <c r="C76" s="96"/>
      <c r="D76" s="96"/>
      <c r="E76" s="96"/>
      <c r="F76" s="96"/>
    </row>
    <row r="77" spans="1:6" ht="15.6">
      <c r="A77" s="98"/>
    </row>
    <row r="78" spans="1:6" ht="15.6">
      <c r="A78" s="98"/>
    </row>
    <row r="79" spans="1:6" ht="15.6">
      <c r="A79" s="98"/>
    </row>
    <row r="80" spans="1:6" ht="15.6">
      <c r="A80" s="98"/>
    </row>
    <row r="81" spans="1:4" ht="15.6">
      <c r="A81" s="98"/>
    </row>
    <row r="82" spans="1:4" ht="15.6">
      <c r="A82" s="98"/>
    </row>
    <row r="83" spans="1:4" ht="15.6">
      <c r="A83" s="98"/>
      <c r="D83" s="96"/>
    </row>
    <row r="84" spans="1:4" ht="15.6">
      <c r="A84" s="98"/>
    </row>
    <row r="85" spans="1:4" ht="15.6">
      <c r="A85" s="98"/>
    </row>
    <row r="86" spans="1:4" ht="15.6">
      <c r="A86" s="98"/>
    </row>
    <row r="87" spans="1:4" ht="15.6">
      <c r="A87" s="98"/>
    </row>
    <row r="88" spans="1:4" ht="15.6">
      <c r="A88" s="98"/>
    </row>
    <row r="89" spans="1:4" ht="15.6">
      <c r="A89" s="98"/>
    </row>
    <row r="90" spans="1:4" ht="15.6"/>
    <row r="91" spans="1:4" ht="15.6"/>
    <row r="92" spans="1:4" ht="15.6"/>
    <row r="93" spans="1:4" ht="15.6"/>
  </sheetData>
  <sheetProtection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4"/>
  <sheetViews>
    <sheetView zoomScale="70" zoomScaleNormal="70" workbookViewId="0">
      <pane xSplit="1" ySplit="2" topLeftCell="B3" activePane="bottomRight" state="frozen"/>
      <selection pane="bottomRight" activeCell="B3" sqref="B3"/>
      <selection pane="bottomLeft" activeCell="B6" sqref="B6"/>
      <selection pane="topRight" activeCell="B6" sqref="B6"/>
    </sheetView>
  </sheetViews>
  <sheetFormatPr defaultColWidth="10.625" defaultRowHeight="15.6"/>
  <cols>
    <col min="1" max="1" width="44.125" style="99" customWidth="1"/>
    <col min="2" max="2" width="44.625" style="99" bestFit="1" customWidth="1"/>
    <col min="3" max="3" width="32.625" style="99" customWidth="1"/>
    <col min="4" max="4" width="20.5" style="99" customWidth="1"/>
    <col min="5" max="5" width="32.625" style="99" customWidth="1"/>
    <col min="6" max="6" width="15" style="99" customWidth="1"/>
    <col min="7" max="7" width="17" style="99" customWidth="1"/>
    <col min="8" max="16384" width="10.625" style="1"/>
  </cols>
  <sheetData>
    <row r="1" spans="1:7" ht="16.350000000000001" customHeight="1">
      <c r="A1" s="61"/>
      <c r="B1" s="181" t="s">
        <v>226</v>
      </c>
      <c r="C1" s="181"/>
      <c r="D1" s="181"/>
      <c r="E1" s="181"/>
      <c r="F1" s="40" t="s">
        <v>64</v>
      </c>
      <c r="G1" s="30"/>
    </row>
    <row r="2" spans="1:7" ht="30.95">
      <c r="A2" s="33" t="s">
        <v>227</v>
      </c>
      <c r="B2" s="23" t="s">
        <v>228</v>
      </c>
      <c r="C2" s="23" t="s">
        <v>229</v>
      </c>
      <c r="D2" s="23" t="s">
        <v>230</v>
      </c>
      <c r="E2" s="23" t="s">
        <v>231</v>
      </c>
      <c r="F2" s="40"/>
      <c r="G2" s="1"/>
    </row>
    <row r="3" spans="1:7">
      <c r="A3" s="20" t="s">
        <v>232</v>
      </c>
      <c r="B3" s="93">
        <v>0</v>
      </c>
      <c r="C3" s="93"/>
      <c r="D3" s="93"/>
      <c r="E3" s="93"/>
      <c r="F3" s="39">
        <f>SUM(B3:E3)</f>
        <v>0</v>
      </c>
      <c r="G3" s="1"/>
    </row>
    <row r="4" spans="1:7">
      <c r="A4" s="20"/>
      <c r="B4" s="93"/>
      <c r="C4" s="93"/>
      <c r="D4" s="139"/>
      <c r="E4" s="139"/>
      <c r="F4" s="39"/>
      <c r="G4" s="1"/>
    </row>
    <row r="5" spans="1:7">
      <c r="A5" s="20" t="s">
        <v>233</v>
      </c>
      <c r="B5" s="84"/>
      <c r="C5" s="84"/>
      <c r="D5" s="84"/>
      <c r="E5" s="84"/>
      <c r="F5" s="39">
        <f t="shared" ref="F5:F7" si="0">SUM(B5:E5)</f>
        <v>0</v>
      </c>
      <c r="G5" s="1"/>
    </row>
    <row r="6" spans="1:7">
      <c r="A6" s="20"/>
      <c r="B6" s="84"/>
      <c r="C6" s="140"/>
      <c r="D6" s="140"/>
      <c r="E6" s="140"/>
      <c r="F6" s="39"/>
      <c r="G6" s="1"/>
    </row>
    <row r="7" spans="1:7" ht="30.95">
      <c r="A7" s="58" t="s">
        <v>234</v>
      </c>
      <c r="B7" s="93">
        <v>4</v>
      </c>
      <c r="C7" s="140"/>
      <c r="D7" s="93"/>
      <c r="E7" s="93"/>
      <c r="F7" s="39">
        <f t="shared" si="0"/>
        <v>4</v>
      </c>
      <c r="G7" s="1"/>
    </row>
    <row r="8" spans="1:7" ht="14.85" customHeight="1">
      <c r="A8" s="20"/>
      <c r="B8" s="139">
        <v>0.57999999999999996</v>
      </c>
      <c r="C8" s="93"/>
      <c r="D8" s="93"/>
      <c r="E8" s="93"/>
      <c r="F8" s="39"/>
      <c r="G8" s="1"/>
    </row>
    <row r="9" spans="1:7">
      <c r="A9" s="33" t="s">
        <v>64</v>
      </c>
      <c r="B9" s="44">
        <f>B3+B5+B7</f>
        <v>4</v>
      </c>
      <c r="C9" s="44">
        <f t="shared" ref="C9:E9" si="1">C3+C5+C7</f>
        <v>0</v>
      </c>
      <c r="D9" s="44">
        <f t="shared" si="1"/>
        <v>0</v>
      </c>
      <c r="E9" s="44">
        <f t="shared" si="1"/>
        <v>0</v>
      </c>
      <c r="F9" s="80">
        <f>MIN(SUM(F3:F7),10)</f>
        <v>4</v>
      </c>
      <c r="G9" s="14" t="s">
        <v>147</v>
      </c>
    </row>
    <row r="10" spans="1:7">
      <c r="A10" s="104"/>
      <c r="B10" s="104"/>
      <c r="C10" s="103"/>
      <c r="D10" s="103"/>
      <c r="E10" s="103"/>
      <c r="F10" s="103"/>
    </row>
    <row r="11" spans="1:7">
      <c r="A11" s="103"/>
      <c r="B11" s="103"/>
      <c r="C11" s="103"/>
      <c r="D11" s="103"/>
      <c r="E11" s="103"/>
      <c r="F11" s="103"/>
    </row>
    <row r="12" spans="1:7" ht="18.600000000000001" customHeight="1">
      <c r="A12" s="103"/>
      <c r="B12" s="103"/>
      <c r="C12" s="103"/>
      <c r="D12" s="103"/>
      <c r="E12" s="103"/>
      <c r="F12" s="103"/>
    </row>
    <row r="13" spans="1:7">
      <c r="A13" s="103"/>
      <c r="B13" s="103"/>
      <c r="C13" s="103"/>
      <c r="D13" s="156" t="s">
        <v>235</v>
      </c>
      <c r="E13" s="156" t="s">
        <v>236</v>
      </c>
      <c r="F13" s="156" t="s">
        <v>237</v>
      </c>
      <c r="G13" s="96"/>
    </row>
    <row r="14" spans="1:7" ht="30.95">
      <c r="A14" s="103"/>
      <c r="B14" s="103"/>
      <c r="C14" s="103"/>
      <c r="D14" s="154" t="s">
        <v>238</v>
      </c>
      <c r="E14" s="155" t="s">
        <v>239</v>
      </c>
      <c r="F14" s="155">
        <v>29</v>
      </c>
    </row>
    <row r="15" spans="1:7">
      <c r="A15" s="103"/>
      <c r="B15" s="103"/>
      <c r="C15" s="103"/>
      <c r="D15" s="154" t="s">
        <v>240</v>
      </c>
      <c r="E15" s="155" t="s">
        <v>241</v>
      </c>
      <c r="F15" s="155">
        <v>10</v>
      </c>
    </row>
    <row r="16" spans="1:7" ht="30.95">
      <c r="B16" s="103"/>
      <c r="C16" s="103"/>
      <c r="D16" s="154" t="s">
        <v>242</v>
      </c>
      <c r="E16" s="155" t="s">
        <v>241</v>
      </c>
      <c r="F16" s="155">
        <v>1</v>
      </c>
    </row>
    <row r="17" spans="2:6">
      <c r="B17" s="103"/>
      <c r="C17" s="103"/>
      <c r="D17" s="154" t="s">
        <v>243</v>
      </c>
      <c r="E17" s="155" t="s">
        <v>241</v>
      </c>
      <c r="F17" s="155">
        <v>17</v>
      </c>
    </row>
    <row r="18" spans="2:6">
      <c r="B18" s="103"/>
      <c r="C18" s="103"/>
      <c r="D18" s="154" t="s">
        <v>244</v>
      </c>
      <c r="E18" s="155" t="s">
        <v>239</v>
      </c>
      <c r="F18" s="155">
        <v>13</v>
      </c>
    </row>
    <row r="19" spans="2:6">
      <c r="B19" s="103"/>
      <c r="C19" s="103"/>
      <c r="D19" s="154" t="s">
        <v>245</v>
      </c>
      <c r="E19" s="155" t="s">
        <v>246</v>
      </c>
      <c r="F19" s="155">
        <v>17</v>
      </c>
    </row>
    <row r="20" spans="2:6">
      <c r="B20" s="103"/>
      <c r="C20" s="103"/>
      <c r="D20" s="154" t="s">
        <v>247</v>
      </c>
      <c r="E20" s="155" t="s">
        <v>241</v>
      </c>
      <c r="F20" s="155">
        <v>13</v>
      </c>
    </row>
    <row r="21" spans="2:6">
      <c r="B21" s="103"/>
      <c r="C21" s="103"/>
      <c r="D21" s="103"/>
      <c r="E21" s="103"/>
    </row>
    <row r="22" spans="2:6">
      <c r="B22" s="103"/>
      <c r="C22" s="103"/>
      <c r="D22" s="103"/>
      <c r="E22" s="103"/>
    </row>
    <row r="23" spans="2:6">
      <c r="B23" s="103"/>
      <c r="C23" s="103"/>
      <c r="D23" s="103"/>
      <c r="E23" s="103"/>
    </row>
    <row r="24" spans="2:6">
      <c r="B24" s="103"/>
      <c r="C24" s="103"/>
      <c r="D24" s="103"/>
      <c r="E24" s="103"/>
    </row>
  </sheetData>
  <sheetProtection formatRows="0"/>
  <mergeCells count="1">
    <mergeCell ref="B1:E1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B5" activePane="bottomRight" state="frozen"/>
      <selection pane="bottomRight" activeCell="B11" sqref="B11"/>
      <selection pane="bottomLeft" activeCell="B6" sqref="B6"/>
      <selection pane="topRight" activeCell="B6" sqref="B6"/>
    </sheetView>
  </sheetViews>
  <sheetFormatPr defaultColWidth="10.625" defaultRowHeight="15.6"/>
  <cols>
    <col min="1" max="1" width="38.625" style="99" customWidth="1"/>
    <col min="2" max="2" width="46.375" style="99" customWidth="1"/>
    <col min="3" max="3" width="61.375" style="99" customWidth="1"/>
    <col min="4" max="4" width="32.625" style="99" customWidth="1"/>
    <col min="5" max="5" width="15" style="99" customWidth="1"/>
    <col min="6" max="6" width="12.5" style="99" customWidth="1"/>
    <col min="7" max="7" width="15" style="99" customWidth="1"/>
    <col min="8" max="16384" width="10.625" style="1"/>
  </cols>
  <sheetData>
    <row r="1" spans="1:7">
      <c r="A1" s="2"/>
      <c r="B1" s="182" t="s">
        <v>226</v>
      </c>
      <c r="C1" s="182"/>
      <c r="D1" s="182"/>
      <c r="E1" s="2"/>
      <c r="F1" s="2"/>
      <c r="G1" s="1"/>
    </row>
    <row r="2" spans="1:7" ht="89.1" customHeight="1">
      <c r="A2" s="29" t="s">
        <v>248</v>
      </c>
      <c r="B2" s="42" t="s">
        <v>249</v>
      </c>
      <c r="C2" s="42" t="s">
        <v>250</v>
      </c>
      <c r="D2" s="42" t="s">
        <v>251</v>
      </c>
      <c r="E2" s="19" t="s">
        <v>23</v>
      </c>
      <c r="F2" s="19" t="s">
        <v>64</v>
      </c>
      <c r="G2" s="30"/>
    </row>
    <row r="3" spans="1:7" ht="16.350000000000001" customHeight="1">
      <c r="A3" s="12" t="s">
        <v>252</v>
      </c>
      <c r="B3" s="149"/>
      <c r="C3" s="91"/>
      <c r="D3" s="91"/>
      <c r="E3" s="68">
        <v>0.45</v>
      </c>
      <c r="F3" s="46">
        <f>SUM(B3:D3)*E3</f>
        <v>0</v>
      </c>
      <c r="G3" s="1"/>
    </row>
    <row r="4" spans="1:7">
      <c r="A4" s="12"/>
      <c r="B4" s="105"/>
      <c r="C4" s="147"/>
      <c r="D4" s="91"/>
      <c r="E4" s="37"/>
      <c r="F4" s="46"/>
      <c r="G4" s="1"/>
    </row>
    <row r="5" spans="1:7" ht="16.350000000000001" customHeight="1">
      <c r="A5" s="12" t="s">
        <v>253</v>
      </c>
      <c r="B5" s="94"/>
      <c r="C5" s="94"/>
      <c r="D5" s="94"/>
      <c r="E5" s="68">
        <v>0.3</v>
      </c>
      <c r="F5" s="46">
        <f t="shared" ref="F5:F7" si="0">SUM(B5:D5)*E5</f>
        <v>0</v>
      </c>
      <c r="G5" s="1"/>
    </row>
    <row r="6" spans="1:7" ht="16.350000000000001" customHeight="1">
      <c r="A6" s="12"/>
      <c r="B6" s="94"/>
      <c r="C6" s="94"/>
      <c r="D6" s="94"/>
      <c r="E6" s="37"/>
      <c r="F6" s="46"/>
      <c r="G6" s="1"/>
    </row>
    <row r="7" spans="1:7" ht="16.350000000000001" customHeight="1">
      <c r="A7" s="13" t="s">
        <v>254</v>
      </c>
      <c r="B7" s="91"/>
      <c r="C7" s="91"/>
      <c r="D7" s="91"/>
      <c r="E7" s="68">
        <v>0.25</v>
      </c>
      <c r="F7" s="46">
        <f t="shared" si="0"/>
        <v>0</v>
      </c>
      <c r="G7" s="1"/>
    </row>
    <row r="8" spans="1:7" ht="16.350000000000001" customHeight="1">
      <c r="A8" s="12"/>
      <c r="B8" s="91"/>
      <c r="C8" s="91"/>
      <c r="D8" s="91"/>
      <c r="E8" s="37"/>
      <c r="F8" s="46"/>
      <c r="G8" s="1"/>
    </row>
    <row r="9" spans="1:7" ht="16.350000000000001" customHeight="1">
      <c r="A9" s="29" t="s">
        <v>146</v>
      </c>
      <c r="B9" s="36">
        <f>B3+B5+B7</f>
        <v>0</v>
      </c>
      <c r="C9" s="36">
        <f>C3+C5+C7</f>
        <v>0</v>
      </c>
      <c r="D9" s="36">
        <f t="shared" ref="D9" si="1">D3+D5+D7</f>
        <v>0</v>
      </c>
      <c r="E9" s="85">
        <f>SUM(E3:E8)</f>
        <v>1</v>
      </c>
      <c r="F9" s="79">
        <f>MIN(SUM(F3:F7),10)</f>
        <v>0</v>
      </c>
      <c r="G9" s="14" t="s">
        <v>147</v>
      </c>
    </row>
    <row r="10" spans="1:7">
      <c r="A10" s="106"/>
      <c r="B10" s="183" t="s">
        <v>255</v>
      </c>
      <c r="C10" s="184"/>
      <c r="D10" s="103"/>
      <c r="E10" s="103"/>
      <c r="F10" s="103"/>
    </row>
    <row r="11" spans="1:7">
      <c r="A11" s="103"/>
      <c r="B11" s="96"/>
      <c r="C11" s="102"/>
      <c r="D11" s="103"/>
      <c r="E11" s="103"/>
      <c r="F11" s="103"/>
    </row>
    <row r="12" spans="1:7">
      <c r="A12" s="103"/>
      <c r="B12" s="96"/>
      <c r="C12" s="103"/>
      <c r="D12" s="103"/>
      <c r="E12" s="103"/>
      <c r="F12" s="103"/>
    </row>
    <row r="13" spans="1:7" ht="17.100000000000001" customHeight="1">
      <c r="A13" s="103"/>
      <c r="B13" s="103"/>
      <c r="C13" s="103"/>
      <c r="D13" s="103"/>
      <c r="E13" s="96"/>
      <c r="F13" s="96"/>
    </row>
    <row r="14" spans="1:7">
      <c r="A14" s="103"/>
      <c r="B14" s="103"/>
      <c r="C14" s="103"/>
      <c r="D14" s="103"/>
      <c r="E14" s="103"/>
      <c r="F14" s="103"/>
    </row>
    <row r="15" spans="1:7">
      <c r="A15" s="103"/>
      <c r="B15" s="103"/>
      <c r="C15" s="103"/>
      <c r="D15" s="103"/>
      <c r="E15" s="103"/>
      <c r="F15" s="103"/>
    </row>
    <row r="16" spans="1:7">
      <c r="A16" s="103"/>
      <c r="B16" s="103"/>
      <c r="C16" s="103"/>
      <c r="D16" s="103"/>
      <c r="E16" s="103"/>
      <c r="F16" s="103"/>
    </row>
  </sheetData>
  <sheetProtection formatRows="0"/>
  <mergeCells count="2">
    <mergeCell ref="B1:D1"/>
    <mergeCell ref="B10:C10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70" zoomScaleNormal="70" workbookViewId="0">
      <pane xSplit="1" ySplit="2" topLeftCell="B3" activePane="bottomRight" state="frozen"/>
      <selection pane="bottomRight" activeCell="A18" sqref="A18"/>
      <selection pane="bottomLeft" activeCell="B6" sqref="B6"/>
      <selection pane="topRight" activeCell="B6" sqref="B6"/>
    </sheetView>
  </sheetViews>
  <sheetFormatPr defaultColWidth="10.625" defaultRowHeight="15.6"/>
  <cols>
    <col min="1" max="3" width="32.625" style="99" customWidth="1"/>
    <col min="4" max="4" width="47.875" style="99" customWidth="1"/>
    <col min="5" max="5" width="18.25" style="99" customWidth="1"/>
    <col min="6" max="6" width="8.875" style="99" customWidth="1"/>
    <col min="7" max="7" width="10.625" style="99" customWidth="1"/>
    <col min="8" max="8" width="7.25" style="99" customWidth="1"/>
    <col min="9" max="9" width="16.5" style="99" customWidth="1"/>
    <col min="10" max="16384" width="10.625" style="1"/>
  </cols>
  <sheetData>
    <row r="1" spans="1:9">
      <c r="A1" s="29"/>
      <c r="B1" s="185" t="s">
        <v>256</v>
      </c>
      <c r="C1" s="186"/>
      <c r="D1" s="186"/>
      <c r="E1" s="187"/>
      <c r="F1" s="29"/>
      <c r="G1" s="29"/>
      <c r="H1" s="29"/>
      <c r="I1" s="1"/>
    </row>
    <row r="2" spans="1:9" ht="92.85" customHeight="1">
      <c r="A2" s="29" t="s">
        <v>257</v>
      </c>
      <c r="B2" s="42" t="s">
        <v>228</v>
      </c>
      <c r="C2" s="42" t="s">
        <v>229</v>
      </c>
      <c r="D2" s="42" t="s">
        <v>258</v>
      </c>
      <c r="E2" s="42" t="s">
        <v>231</v>
      </c>
      <c r="F2" s="29" t="s">
        <v>146</v>
      </c>
      <c r="G2" s="29" t="s">
        <v>23</v>
      </c>
      <c r="H2" s="29" t="s">
        <v>24</v>
      </c>
      <c r="I2" s="30"/>
    </row>
    <row r="3" spans="1:9" ht="32.1" customHeight="1">
      <c r="A3" s="32" t="s">
        <v>252</v>
      </c>
      <c r="B3" s="91"/>
      <c r="C3" s="91"/>
      <c r="D3" s="91"/>
      <c r="E3" s="91"/>
      <c r="F3" s="46">
        <f>SUM(B3:E3)</f>
        <v>0</v>
      </c>
      <c r="G3" s="73">
        <v>0.2</v>
      </c>
      <c r="H3" s="46">
        <f>SUM(B3:E3)*G3</f>
        <v>0</v>
      </c>
      <c r="I3" s="1"/>
    </row>
    <row r="4" spans="1:9" ht="32.1" customHeight="1">
      <c r="A4" s="138" t="s">
        <v>259</v>
      </c>
      <c r="B4" s="91"/>
      <c r="C4" s="91"/>
      <c r="D4" s="91"/>
      <c r="E4" s="91"/>
      <c r="F4" s="46"/>
      <c r="G4" s="36"/>
      <c r="H4" s="46"/>
      <c r="I4" s="1"/>
    </row>
    <row r="5" spans="1:9" ht="32.1" customHeight="1">
      <c r="A5" s="32" t="s">
        <v>253</v>
      </c>
      <c r="B5" s="92"/>
      <c r="C5" s="92"/>
      <c r="D5" s="92"/>
      <c r="E5" s="92"/>
      <c r="F5" s="46">
        <f t="shared" ref="F5:F18" si="0">SUM(B5:E5)</f>
        <v>0</v>
      </c>
      <c r="G5" s="73">
        <v>0.1</v>
      </c>
      <c r="H5" s="46">
        <f t="shared" ref="H5:H17" si="1">SUM(B5:E5)*G5</f>
        <v>0</v>
      </c>
      <c r="I5" s="1"/>
    </row>
    <row r="6" spans="1:9" ht="32.1" customHeight="1">
      <c r="A6" s="138" t="s">
        <v>259</v>
      </c>
      <c r="B6" s="92"/>
      <c r="C6" s="92"/>
      <c r="D6" s="92"/>
      <c r="E6" s="92"/>
      <c r="F6" s="46"/>
      <c r="G6" s="36"/>
      <c r="H6" s="46"/>
      <c r="I6" s="1"/>
    </row>
    <row r="7" spans="1:9" ht="32.1" customHeight="1">
      <c r="A7" s="13" t="s">
        <v>260</v>
      </c>
      <c r="B7" s="91"/>
      <c r="C7" s="91"/>
      <c r="D7" s="91"/>
      <c r="E7" s="91"/>
      <c r="F7" s="46">
        <f t="shared" si="0"/>
        <v>0</v>
      </c>
      <c r="G7" s="73">
        <v>0.05</v>
      </c>
      <c r="H7" s="46">
        <f t="shared" si="1"/>
        <v>0</v>
      </c>
      <c r="I7" s="1"/>
    </row>
    <row r="8" spans="1:9" ht="32.1" customHeight="1">
      <c r="A8" s="138" t="s">
        <v>259</v>
      </c>
      <c r="B8" s="91"/>
      <c r="C8" s="91"/>
      <c r="D8" s="91"/>
      <c r="E8" s="91"/>
      <c r="F8" s="46"/>
      <c r="G8" s="36"/>
      <c r="H8" s="46"/>
      <c r="I8" s="1"/>
    </row>
    <row r="9" spans="1:9" ht="32.1" customHeight="1">
      <c r="A9" s="13" t="s">
        <v>261</v>
      </c>
      <c r="B9" s="92"/>
      <c r="C9" s="92"/>
      <c r="D9" s="92"/>
      <c r="E9" s="92"/>
      <c r="F9" s="46">
        <f t="shared" si="0"/>
        <v>0</v>
      </c>
      <c r="G9" s="73">
        <v>0.25</v>
      </c>
      <c r="H9" s="46">
        <f t="shared" si="1"/>
        <v>0</v>
      </c>
      <c r="I9" s="1"/>
    </row>
    <row r="10" spans="1:9" ht="32.1" customHeight="1">
      <c r="A10" s="138"/>
      <c r="B10" s="92"/>
      <c r="C10" s="92"/>
      <c r="D10" s="92"/>
      <c r="E10" s="92"/>
      <c r="F10" s="46"/>
      <c r="G10" s="36"/>
      <c r="H10" s="46"/>
      <c r="I10" s="1"/>
    </row>
    <row r="11" spans="1:9" ht="32.1" customHeight="1">
      <c r="A11" s="32" t="s">
        <v>262</v>
      </c>
      <c r="B11" s="91"/>
      <c r="C11" s="91"/>
      <c r="D11" s="91">
        <v>2</v>
      </c>
      <c r="E11" s="91"/>
      <c r="F11" s="46">
        <f t="shared" si="0"/>
        <v>2</v>
      </c>
      <c r="G11" s="73">
        <v>0.1</v>
      </c>
      <c r="H11" s="46">
        <f t="shared" si="1"/>
        <v>0.2</v>
      </c>
      <c r="I11" s="1"/>
    </row>
    <row r="12" spans="1:9" ht="152.44999999999999" customHeight="1">
      <c r="A12" s="12"/>
      <c r="B12" s="91"/>
      <c r="C12" s="91"/>
      <c r="D12" s="149" t="s">
        <v>263</v>
      </c>
      <c r="E12" s="91"/>
      <c r="F12" s="46"/>
      <c r="G12" s="36"/>
      <c r="H12" s="46"/>
      <c r="I12" s="1"/>
    </row>
    <row r="13" spans="1:9" ht="32.1" customHeight="1">
      <c r="A13" s="13" t="s">
        <v>264</v>
      </c>
      <c r="B13" s="92"/>
      <c r="C13" s="92"/>
      <c r="D13" s="92"/>
      <c r="E13" s="92"/>
      <c r="F13" s="46">
        <f t="shared" si="0"/>
        <v>0</v>
      </c>
      <c r="G13" s="73">
        <v>0.05</v>
      </c>
      <c r="H13" s="46">
        <f t="shared" si="1"/>
        <v>0</v>
      </c>
      <c r="I13" s="1"/>
    </row>
    <row r="14" spans="1:9" ht="32.1" customHeight="1">
      <c r="A14" s="138"/>
      <c r="B14" s="92"/>
      <c r="C14" s="92"/>
      <c r="D14" s="92"/>
      <c r="E14" s="92"/>
      <c r="F14" s="46"/>
      <c r="G14" s="36"/>
      <c r="H14" s="46"/>
      <c r="I14" s="1"/>
    </row>
    <row r="15" spans="1:9" ht="62.85" customHeight="1">
      <c r="A15" s="13" t="s">
        <v>265</v>
      </c>
      <c r="B15" s="91"/>
      <c r="C15" s="91"/>
      <c r="D15" s="91"/>
      <c r="E15" s="91"/>
      <c r="F15" s="46">
        <f t="shared" si="0"/>
        <v>0</v>
      </c>
      <c r="G15" s="73">
        <v>0.1</v>
      </c>
      <c r="H15" s="46">
        <f t="shared" si="1"/>
        <v>0</v>
      </c>
      <c r="I15" s="1"/>
    </row>
    <row r="16" spans="1:9" ht="32.1" customHeight="1">
      <c r="A16" s="138"/>
      <c r="B16" s="91"/>
      <c r="C16" s="91"/>
      <c r="D16" s="91"/>
      <c r="E16" s="91"/>
      <c r="F16" s="46"/>
      <c r="G16" s="36"/>
      <c r="H16" s="46"/>
      <c r="I16" s="1"/>
    </row>
    <row r="17" spans="1:9" ht="57.6" customHeight="1">
      <c r="A17" s="13" t="s">
        <v>266</v>
      </c>
      <c r="B17" s="92"/>
      <c r="C17" s="92"/>
      <c r="D17" s="92"/>
      <c r="E17" s="92"/>
      <c r="F17" s="46">
        <f t="shared" si="0"/>
        <v>0</v>
      </c>
      <c r="G17" s="73">
        <v>0.15</v>
      </c>
      <c r="H17" s="46">
        <f t="shared" si="1"/>
        <v>0</v>
      </c>
      <c r="I17" s="1"/>
    </row>
    <row r="18" spans="1:9" ht="57.6" customHeight="1">
      <c r="A18" s="138"/>
      <c r="B18" s="92"/>
      <c r="C18" s="92"/>
      <c r="D18" s="92"/>
      <c r="E18" s="92"/>
      <c r="F18" s="46">
        <f t="shared" si="0"/>
        <v>0</v>
      </c>
      <c r="G18" s="73"/>
      <c r="H18" s="46"/>
      <c r="I18" s="1"/>
    </row>
    <row r="19" spans="1:9" ht="26.1" customHeight="1">
      <c r="A19" s="188"/>
      <c r="B19" s="189"/>
      <c r="C19" s="189"/>
      <c r="D19" s="189"/>
      <c r="E19" s="11"/>
      <c r="F19" s="38" t="s">
        <v>64</v>
      </c>
      <c r="G19" s="86">
        <f>SUM(G3:G17)</f>
        <v>1</v>
      </c>
      <c r="H19" s="87">
        <f>SUM(H3:H17)</f>
        <v>0.2</v>
      </c>
      <c r="I19" s="14" t="s">
        <v>157</v>
      </c>
    </row>
    <row r="20" spans="1:9">
      <c r="A20" s="103"/>
      <c r="B20" s="103"/>
      <c r="C20" s="109"/>
      <c r="D20" s="103"/>
      <c r="E20" s="103"/>
      <c r="F20" s="103"/>
      <c r="G20" s="103"/>
      <c r="H20" s="103"/>
    </row>
    <row r="21" spans="1:9">
      <c r="A21" s="103"/>
      <c r="B21" s="103"/>
      <c r="C21" s="103"/>
      <c r="D21" s="103"/>
      <c r="E21" s="103"/>
      <c r="F21" s="103"/>
      <c r="G21" s="103"/>
      <c r="H21" s="103"/>
    </row>
    <row r="22" spans="1:9">
      <c r="A22" s="103"/>
      <c r="B22" s="103"/>
      <c r="C22" s="107"/>
      <c r="D22" s="103"/>
      <c r="E22" s="103"/>
      <c r="F22" s="103"/>
      <c r="G22" s="103"/>
      <c r="H22" s="103"/>
    </row>
    <row r="23" spans="1:9">
      <c r="A23" s="103"/>
      <c r="B23" s="103"/>
      <c r="C23" s="103"/>
      <c r="D23" s="103"/>
      <c r="E23" s="103"/>
      <c r="F23" s="103"/>
      <c r="G23" s="103"/>
      <c r="H23" s="103"/>
    </row>
    <row r="24" spans="1:9">
      <c r="A24" s="103"/>
      <c r="B24" s="103"/>
      <c r="C24" s="103"/>
      <c r="D24" s="103"/>
      <c r="E24" s="103"/>
      <c r="F24" s="103"/>
      <c r="G24" s="103"/>
      <c r="H24" s="103"/>
    </row>
    <row r="25" spans="1:9">
      <c r="A25" s="103"/>
      <c r="B25" s="103"/>
      <c r="C25" s="103"/>
      <c r="D25" s="103"/>
      <c r="E25" s="103"/>
      <c r="F25" s="103"/>
      <c r="G25" s="103"/>
      <c r="H25" s="103"/>
    </row>
    <row r="26" spans="1:9">
      <c r="A26" s="103"/>
      <c r="B26" s="103"/>
      <c r="C26" s="103"/>
      <c r="D26" s="103"/>
      <c r="E26" s="103"/>
      <c r="F26" s="103"/>
      <c r="G26" s="103"/>
      <c r="H26" s="103"/>
    </row>
    <row r="27" spans="1:9">
      <c r="A27" s="103"/>
      <c r="B27" s="103"/>
      <c r="C27" s="103"/>
      <c r="D27" s="103"/>
      <c r="E27" s="103"/>
      <c r="F27" s="103"/>
      <c r="G27" s="103"/>
      <c r="H27" s="103"/>
    </row>
    <row r="28" spans="1:9">
      <c r="A28" s="103"/>
      <c r="B28" s="103"/>
      <c r="C28" s="103"/>
      <c r="D28" s="103"/>
      <c r="E28" s="103"/>
      <c r="F28" s="103"/>
      <c r="G28" s="103"/>
      <c r="H28" s="103"/>
    </row>
  </sheetData>
  <sheetProtection formatRows="0"/>
  <mergeCells count="2">
    <mergeCell ref="B1:E1"/>
    <mergeCell ref="A19:D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80" zoomScaleNormal="80" workbookViewId="0">
      <pane xSplit="1" ySplit="1" topLeftCell="D19" activePane="bottomRight" state="frozen"/>
      <selection pane="bottomRight" activeCell="G2" sqref="G2:G21"/>
      <selection pane="bottomLeft" activeCell="B34" sqref="B34"/>
      <selection pane="topRight" activeCell="B34" sqref="B34"/>
    </sheetView>
  </sheetViews>
  <sheetFormatPr defaultColWidth="10.625" defaultRowHeight="15.6"/>
  <cols>
    <col min="1" max="1" width="48.625" style="98" customWidth="1"/>
    <col min="2" max="2" width="53.625" style="98" customWidth="1"/>
    <col min="3" max="3" width="39.125" style="98" customWidth="1"/>
    <col min="4" max="4" width="45.625" style="98" customWidth="1"/>
    <col min="5" max="5" width="21.5" style="98" customWidth="1"/>
    <col min="6" max="6" width="15.125" style="98" customWidth="1"/>
    <col min="7" max="7" width="15.5" style="98" customWidth="1"/>
    <col min="8" max="8" width="21.625" style="98" customWidth="1"/>
    <col min="9" max="16384" width="10.625" style="8"/>
  </cols>
  <sheetData>
    <row r="1" spans="1:7" s="8" customFormat="1" ht="67.5" customHeight="1">
      <c r="A1" s="40" t="s">
        <v>267</v>
      </c>
      <c r="B1" s="23" t="s">
        <v>268</v>
      </c>
      <c r="C1" s="23" t="s">
        <v>269</v>
      </c>
      <c r="D1" s="23" t="s">
        <v>270</v>
      </c>
      <c r="E1" s="33" t="s">
        <v>146</v>
      </c>
      <c r="F1" s="33" t="s">
        <v>23</v>
      </c>
      <c r="G1" s="33" t="s">
        <v>24</v>
      </c>
    </row>
    <row r="2" spans="1:7" s="8" customFormat="1" ht="32.1" customHeight="1">
      <c r="A2" s="22" t="s">
        <v>271</v>
      </c>
      <c r="B2" s="90"/>
      <c r="C2" s="90"/>
      <c r="D2" s="90">
        <v>7</v>
      </c>
      <c r="E2" s="88">
        <f>SUM(B2:D2)</f>
        <v>7</v>
      </c>
      <c r="F2" s="66">
        <v>0.15</v>
      </c>
      <c r="G2" s="44">
        <f>(B2*F2)+(C2*F2)+(D2*F2)</f>
        <v>1.05</v>
      </c>
    </row>
    <row r="3" spans="1:7" s="8" customFormat="1" ht="248.1">
      <c r="A3" s="22"/>
      <c r="B3" s="90"/>
      <c r="C3" s="145"/>
      <c r="D3" s="145" t="s">
        <v>272</v>
      </c>
      <c r="E3" s="88"/>
      <c r="F3" s="34"/>
      <c r="G3" s="44"/>
    </row>
    <row r="4" spans="1:7" s="8" customFormat="1" ht="32.1" customHeight="1">
      <c r="A4" s="22" t="s">
        <v>273</v>
      </c>
      <c r="B4" s="84">
        <v>0</v>
      </c>
      <c r="C4" s="84"/>
      <c r="D4" s="84"/>
      <c r="E4" s="88">
        <f t="shared" ref="E4:E20" si="0">SUM(B4:D4)</f>
        <v>0</v>
      </c>
      <c r="F4" s="77">
        <v>7.4999999999999997E-2</v>
      </c>
      <c r="G4" s="44">
        <f>(B4*F4)+(C4*F4)+(D4*F4)</f>
        <v>0</v>
      </c>
    </row>
    <row r="5" spans="1:7" s="8" customFormat="1">
      <c r="A5" s="142"/>
      <c r="B5" s="84"/>
      <c r="C5" s="148"/>
      <c r="D5" s="84"/>
      <c r="E5" s="88"/>
      <c r="F5" s="34"/>
      <c r="G5" s="44"/>
    </row>
    <row r="6" spans="1:7" s="8" customFormat="1" ht="32.1" customHeight="1">
      <c r="A6" s="22" t="s">
        <v>274</v>
      </c>
      <c r="B6" s="90">
        <v>0</v>
      </c>
      <c r="C6" s="90"/>
      <c r="D6" s="90"/>
      <c r="E6" s="88">
        <f t="shared" si="0"/>
        <v>0</v>
      </c>
      <c r="F6" s="77">
        <v>7.4999999999999997E-2</v>
      </c>
      <c r="G6" s="44">
        <f>(B6*F6)+(C6*F6)+(D6*F6)</f>
        <v>0</v>
      </c>
    </row>
    <row r="7" spans="1:7" s="8" customFormat="1">
      <c r="A7" s="142"/>
      <c r="B7" s="148"/>
      <c r="C7" s="84"/>
      <c r="D7" s="90"/>
      <c r="E7" s="88"/>
      <c r="F7" s="34"/>
      <c r="G7" s="44"/>
    </row>
    <row r="8" spans="1:7" s="8" customFormat="1" ht="53.1" customHeight="1">
      <c r="A8" s="23" t="s">
        <v>275</v>
      </c>
      <c r="B8" s="84">
        <v>0</v>
      </c>
      <c r="C8" s="84"/>
      <c r="D8" s="84"/>
      <c r="E8" s="89">
        <f t="shared" si="0"/>
        <v>0</v>
      </c>
      <c r="F8" s="74">
        <v>0.15</v>
      </c>
      <c r="G8" s="44">
        <f>(B8*F8)+(C8*F8)+(D8*F8)</f>
        <v>0</v>
      </c>
    </row>
    <row r="9" spans="1:7" s="8" customFormat="1">
      <c r="A9" s="142"/>
      <c r="B9" s="148"/>
      <c r="C9" s="84"/>
      <c r="D9" s="84"/>
      <c r="E9" s="89"/>
      <c r="F9" s="75"/>
      <c r="G9" s="44"/>
    </row>
    <row r="10" spans="1:7" s="8" customFormat="1" ht="47.1" customHeight="1">
      <c r="A10" s="23" t="s">
        <v>276</v>
      </c>
      <c r="B10" s="90">
        <v>0</v>
      </c>
      <c r="C10" s="90"/>
      <c r="D10" s="90"/>
      <c r="E10" s="89">
        <f t="shared" si="0"/>
        <v>0</v>
      </c>
      <c r="F10" s="74">
        <v>0.1</v>
      </c>
      <c r="G10" s="44">
        <f>(B10*F10)+(C10*F10)+(D10*F10)</f>
        <v>0</v>
      </c>
    </row>
    <row r="11" spans="1:7" s="8" customFormat="1">
      <c r="A11" s="142"/>
      <c r="B11" s="145"/>
      <c r="C11" s="90"/>
      <c r="D11" s="90"/>
      <c r="E11" s="89"/>
      <c r="F11" s="75"/>
      <c r="G11" s="44"/>
    </row>
    <row r="12" spans="1:7" s="8" customFormat="1" ht="32.1" customHeight="1">
      <c r="A12" s="23" t="s">
        <v>277</v>
      </c>
      <c r="B12" s="84">
        <v>1</v>
      </c>
      <c r="C12" s="84"/>
      <c r="D12" s="84"/>
      <c r="E12" s="89">
        <f t="shared" si="0"/>
        <v>1</v>
      </c>
      <c r="F12" s="74">
        <v>0.1</v>
      </c>
      <c r="G12" s="44">
        <f>(B12*F12)+(C12*F12)+(D12*F12)</f>
        <v>0.1</v>
      </c>
    </row>
    <row r="13" spans="1:7" s="8" customFormat="1" ht="139.5">
      <c r="A13" s="23"/>
      <c r="B13" s="148" t="s">
        <v>278</v>
      </c>
      <c r="C13" s="148"/>
      <c r="D13" s="84"/>
      <c r="E13" s="89"/>
      <c r="F13" s="75"/>
      <c r="G13" s="44"/>
    </row>
    <row r="14" spans="1:7" s="8" customFormat="1" ht="32.1" customHeight="1">
      <c r="A14" s="23" t="s">
        <v>279</v>
      </c>
      <c r="B14" s="90"/>
      <c r="C14" s="90">
        <v>3</v>
      </c>
      <c r="D14" s="90"/>
      <c r="E14" s="89">
        <f t="shared" si="0"/>
        <v>3</v>
      </c>
      <c r="F14" s="74">
        <v>0.1</v>
      </c>
      <c r="G14" s="44">
        <f>(B14*F14)+(C14*F14)+(D14*F14)</f>
        <v>0.30000000000000004</v>
      </c>
    </row>
    <row r="15" spans="1:7" s="8" customFormat="1" ht="108.6">
      <c r="A15" s="22"/>
      <c r="C15" s="145" t="s">
        <v>280</v>
      </c>
      <c r="D15" s="145"/>
      <c r="E15" s="88"/>
      <c r="F15" s="34"/>
      <c r="G15" s="44"/>
    </row>
    <row r="16" spans="1:7" s="8" customFormat="1" ht="32.1" customHeight="1">
      <c r="A16" s="23" t="s">
        <v>281</v>
      </c>
      <c r="B16" s="84"/>
      <c r="C16" s="84"/>
      <c r="D16" s="84"/>
      <c r="E16" s="89">
        <f t="shared" si="0"/>
        <v>0</v>
      </c>
      <c r="F16" s="74">
        <v>0.1</v>
      </c>
      <c r="G16" s="44">
        <f>(B16*F16)+(C16*F16)+(D16*F16)</f>
        <v>0</v>
      </c>
    </row>
    <row r="17" spans="1:8" ht="28.35" customHeight="1">
      <c r="A17" s="142"/>
      <c r="B17" s="84"/>
      <c r="C17" s="148"/>
      <c r="D17" s="84"/>
      <c r="E17" s="88"/>
      <c r="F17" s="34"/>
      <c r="G17" s="44"/>
      <c r="H17" s="8"/>
    </row>
    <row r="18" spans="1:8" ht="46.5">
      <c r="A18" s="27" t="s">
        <v>282</v>
      </c>
      <c r="B18" s="90"/>
      <c r="C18" s="90">
        <v>2</v>
      </c>
      <c r="D18" s="90"/>
      <c r="E18" s="89">
        <f t="shared" si="0"/>
        <v>2</v>
      </c>
      <c r="F18" s="74">
        <v>0.08</v>
      </c>
      <c r="G18" s="44">
        <f>(B18*F18)+(C18*F18)+(D18*F18)</f>
        <v>0.16</v>
      </c>
      <c r="H18" s="8"/>
    </row>
    <row r="19" spans="1:8" ht="121.5" customHeight="1">
      <c r="A19" s="22"/>
      <c r="B19" s="90"/>
      <c r="C19" s="145" t="s">
        <v>283</v>
      </c>
      <c r="D19" s="145"/>
      <c r="E19" s="88"/>
      <c r="F19" s="34"/>
      <c r="G19" s="44"/>
      <c r="H19" s="8"/>
    </row>
    <row r="20" spans="1:8" ht="54.6" customHeight="1">
      <c r="A20" s="23" t="s">
        <v>284</v>
      </c>
      <c r="B20" s="84">
        <v>0</v>
      </c>
      <c r="C20" s="84"/>
      <c r="D20" s="84"/>
      <c r="E20" s="89">
        <f t="shared" si="0"/>
        <v>0</v>
      </c>
      <c r="F20" s="74">
        <v>7.0000000000000007E-2</v>
      </c>
      <c r="G20" s="44">
        <f>(B20*F20)+(C20*F20)+(D20*F20)</f>
        <v>0</v>
      </c>
      <c r="H20" s="8"/>
    </row>
    <row r="21" spans="1:8">
      <c r="A21" s="138"/>
      <c r="B21" s="84" t="s">
        <v>285</v>
      </c>
      <c r="C21" s="157"/>
      <c r="D21" s="84"/>
      <c r="E21" s="88"/>
      <c r="F21" s="66"/>
      <c r="G21" s="44"/>
      <c r="H21" s="8"/>
    </row>
    <row r="22" spans="1:8">
      <c r="A22" s="8"/>
      <c r="B22" s="8"/>
      <c r="C22" s="8"/>
      <c r="D22" s="8"/>
      <c r="E22" s="38" t="s">
        <v>64</v>
      </c>
      <c r="F22" s="76">
        <f>SUM(F2:F21)</f>
        <v>0.99999999999999978</v>
      </c>
      <c r="G22" s="78">
        <f>SUM(G2:G20)</f>
        <v>1.61</v>
      </c>
      <c r="H22" s="14" t="s">
        <v>147</v>
      </c>
    </row>
    <row r="23" spans="1:8">
      <c r="A23" s="96"/>
      <c r="B23" s="96"/>
      <c r="C23" s="96"/>
      <c r="D23" s="96"/>
      <c r="E23" s="96"/>
      <c r="F23" s="96"/>
      <c r="G23" s="96"/>
    </row>
    <row r="24" spans="1:8">
      <c r="A24" s="96"/>
      <c r="B24" s="96"/>
      <c r="C24" s="96"/>
      <c r="D24" s="96"/>
      <c r="E24" s="96"/>
      <c r="F24" s="96"/>
      <c r="G24" s="96"/>
    </row>
    <row r="25" spans="1:8">
      <c r="A25" s="96"/>
      <c r="B25" s="109"/>
      <c r="C25" s="96"/>
      <c r="D25" s="96"/>
      <c r="E25" s="96"/>
      <c r="F25" s="96"/>
      <c r="G25" s="96"/>
    </row>
    <row r="26" spans="1:8">
      <c r="A26" s="96"/>
      <c r="B26" s="96"/>
      <c r="C26" s="96"/>
      <c r="D26" s="96"/>
      <c r="E26" s="96"/>
      <c r="F26" s="96"/>
      <c r="G26" s="96"/>
    </row>
    <row r="27" spans="1:8">
      <c r="A27" s="96"/>
      <c r="B27" s="96"/>
      <c r="C27" s="96"/>
      <c r="D27" s="96"/>
      <c r="E27" s="96"/>
      <c r="F27" s="96"/>
      <c r="G27" s="96"/>
    </row>
    <row r="28" spans="1:8">
      <c r="A28" s="96"/>
      <c r="B28" s="96"/>
      <c r="C28" s="96"/>
      <c r="D28" s="96"/>
      <c r="E28" s="96"/>
      <c r="F28" s="96"/>
      <c r="G28" s="96"/>
    </row>
    <row r="29" spans="1:8">
      <c r="A29" s="96"/>
      <c r="B29" s="96"/>
      <c r="C29" s="96"/>
      <c r="D29" s="96"/>
      <c r="E29" s="96"/>
      <c r="F29" s="96"/>
      <c r="G29" s="96"/>
    </row>
    <row r="30" spans="1:8">
      <c r="A30" s="96"/>
      <c r="B30" s="96"/>
      <c r="C30" s="96"/>
      <c r="D30" s="96"/>
      <c r="E30" s="96"/>
      <c r="F30" s="96"/>
      <c r="G30" s="96"/>
    </row>
  </sheetData>
  <sheetProtection formatRows="0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23"/>
  <sheetViews>
    <sheetView zoomScale="70" zoomScaleNormal="70" workbookViewId="0">
      <pane xSplit="1" ySplit="2" topLeftCell="B17" activePane="bottomRight" state="frozen"/>
      <selection pane="bottomRight" activeCell="B9" sqref="B9"/>
      <selection pane="bottomLeft" activeCell="A3" sqref="A3"/>
      <selection pane="topRight" activeCell="B1" sqref="B1"/>
    </sheetView>
  </sheetViews>
  <sheetFormatPr defaultColWidth="10.625" defaultRowHeight="15.6"/>
  <cols>
    <col min="1" max="1" width="64.625" style="98" customWidth="1"/>
    <col min="2" max="4" width="25" style="98" customWidth="1"/>
    <col min="5" max="7" width="16.625" style="98" customWidth="1"/>
    <col min="8" max="8" width="16.5" style="98" customWidth="1"/>
    <col min="9" max="16384" width="10.625" style="8"/>
  </cols>
  <sheetData>
    <row r="1" spans="1:20">
      <c r="A1" s="7"/>
      <c r="B1" s="190" t="s">
        <v>286</v>
      </c>
      <c r="C1" s="190"/>
      <c r="D1" s="190"/>
      <c r="E1" s="7"/>
      <c r="F1" s="7"/>
      <c r="G1" s="7"/>
      <c r="H1" s="8"/>
    </row>
    <row r="2" spans="1:20" ht="112.35" customHeight="1">
      <c r="A2" s="40" t="s">
        <v>287</v>
      </c>
      <c r="B2" s="23" t="s">
        <v>288</v>
      </c>
      <c r="C2" s="23" t="s">
        <v>289</v>
      </c>
      <c r="D2" s="23" t="s">
        <v>290</v>
      </c>
      <c r="E2" s="33" t="s">
        <v>146</v>
      </c>
      <c r="F2" s="33" t="s">
        <v>23</v>
      </c>
      <c r="G2" s="33" t="s">
        <v>24</v>
      </c>
      <c r="H2" s="8"/>
    </row>
    <row r="3" spans="1:20" ht="32.1" customHeight="1">
      <c r="A3" s="22" t="s">
        <v>291</v>
      </c>
      <c r="B3" s="162"/>
      <c r="C3" s="162"/>
      <c r="D3" s="162"/>
      <c r="E3" s="49">
        <f>SUM(B3:D3)</f>
        <v>0</v>
      </c>
      <c r="F3" s="66">
        <v>-0.15</v>
      </c>
      <c r="G3" s="49">
        <f>(B3*F3)+(C3*F3)+(D3*F3)</f>
        <v>0</v>
      </c>
      <c r="H3" s="8"/>
      <c r="T3" s="8">
        <v>-2</v>
      </c>
    </row>
    <row r="4" spans="1:20" ht="32.1" customHeight="1">
      <c r="A4" s="22"/>
      <c r="B4" s="162"/>
      <c r="C4" s="162"/>
      <c r="D4" s="162"/>
      <c r="E4" s="49"/>
      <c r="F4" s="66"/>
      <c r="G4" s="49"/>
      <c r="H4" s="8"/>
    </row>
    <row r="5" spans="1:20" ht="32.1" customHeight="1">
      <c r="A5" s="22" t="s">
        <v>292</v>
      </c>
      <c r="B5" s="163"/>
      <c r="C5" s="163"/>
      <c r="D5" s="163"/>
      <c r="E5" s="49">
        <f t="shared" ref="E5:E13" si="0">SUM(B5:D5)</f>
        <v>0</v>
      </c>
      <c r="F5" s="66">
        <v>-0.2</v>
      </c>
      <c r="G5" s="49">
        <f>(B5*F5)+(C5*F5)+(D5*F5)</f>
        <v>0</v>
      </c>
      <c r="H5" s="8"/>
    </row>
    <row r="6" spans="1:20" ht="32.1" customHeight="1">
      <c r="A6" s="22"/>
      <c r="B6" s="163"/>
      <c r="C6" s="163"/>
      <c r="D6" s="163"/>
      <c r="E6" s="49"/>
      <c r="F6" s="66"/>
      <c r="G6" s="49"/>
      <c r="H6" s="8"/>
    </row>
    <row r="7" spans="1:20" ht="32.1" customHeight="1">
      <c r="A7" s="23" t="s">
        <v>293</v>
      </c>
      <c r="B7" s="162"/>
      <c r="C7" s="162"/>
      <c r="D7" s="162"/>
      <c r="E7" s="49">
        <f t="shared" si="0"/>
        <v>0</v>
      </c>
      <c r="F7" s="66">
        <v>-0.2</v>
      </c>
      <c r="G7" s="49">
        <f>(B7*F7)+(C7*F7)+(D7*F7)</f>
        <v>0</v>
      </c>
      <c r="H7" s="8"/>
    </row>
    <row r="8" spans="1:20" ht="32.1" customHeight="1">
      <c r="A8" s="22"/>
      <c r="B8" s="162"/>
      <c r="C8" s="162"/>
      <c r="D8" s="162"/>
      <c r="E8" s="49"/>
      <c r="F8" s="66"/>
      <c r="G8" s="49"/>
      <c r="H8" s="8"/>
    </row>
    <row r="9" spans="1:20" ht="32.1" customHeight="1">
      <c r="A9" s="23" t="s">
        <v>294</v>
      </c>
      <c r="B9" s="163"/>
      <c r="C9" s="163"/>
      <c r="D9" s="163"/>
      <c r="E9" s="49">
        <f t="shared" si="0"/>
        <v>0</v>
      </c>
      <c r="F9" s="74">
        <v>-0.1</v>
      </c>
      <c r="G9" s="49">
        <f>(B9*F9)+(C9*F9)+(D9*F9)</f>
        <v>0</v>
      </c>
      <c r="H9" s="8"/>
    </row>
    <row r="10" spans="1:20" ht="32.1" customHeight="1">
      <c r="A10" s="23"/>
      <c r="B10" s="163"/>
      <c r="C10" s="163"/>
      <c r="D10" s="163"/>
      <c r="E10" s="49"/>
      <c r="F10" s="74"/>
      <c r="G10" s="49"/>
      <c r="H10" s="8"/>
    </row>
    <row r="11" spans="1:20" ht="32.1" customHeight="1">
      <c r="A11" s="23" t="s">
        <v>295</v>
      </c>
      <c r="B11" s="162"/>
      <c r="C11" s="162"/>
      <c r="D11" s="162"/>
      <c r="E11" s="49">
        <f t="shared" si="0"/>
        <v>0</v>
      </c>
      <c r="F11" s="74">
        <v>-0.1</v>
      </c>
      <c r="G11" s="49">
        <f>(B11*F11)+(C11*F11)+(D11*F11)</f>
        <v>0</v>
      </c>
      <c r="H11" s="8"/>
    </row>
    <row r="12" spans="1:20" ht="32.1" customHeight="1">
      <c r="A12" s="22"/>
      <c r="B12" s="162"/>
      <c r="C12" s="162"/>
      <c r="D12" s="162"/>
      <c r="E12" s="49"/>
      <c r="F12" s="66"/>
      <c r="G12" s="49"/>
      <c r="H12" s="8"/>
    </row>
    <row r="13" spans="1:20" ht="32.1" customHeight="1">
      <c r="A13" s="23" t="s">
        <v>296</v>
      </c>
      <c r="B13" s="163"/>
      <c r="C13" s="163"/>
      <c r="D13" s="163"/>
      <c r="E13" s="49">
        <f t="shared" si="0"/>
        <v>0</v>
      </c>
      <c r="F13" s="74">
        <v>-0.1</v>
      </c>
      <c r="G13" s="49">
        <f>(B13*F13)+(C13*F13)+(D13*F13)</f>
        <v>0</v>
      </c>
      <c r="H13" s="8"/>
    </row>
    <row r="14" spans="1:20" ht="32.1" customHeight="1">
      <c r="A14" s="23"/>
      <c r="B14" s="163"/>
      <c r="C14" s="163"/>
      <c r="D14" s="163"/>
      <c r="E14" s="49"/>
      <c r="F14" s="74"/>
      <c r="G14" s="49"/>
      <c r="H14" s="8"/>
    </row>
    <row r="15" spans="1:20" ht="32.1" customHeight="1">
      <c r="A15" s="23" t="s">
        <v>297</v>
      </c>
      <c r="B15" s="162"/>
      <c r="C15" s="162"/>
      <c r="D15" s="162"/>
      <c r="E15" s="49">
        <f t="shared" ref="E15:E18" si="1">SUM(B15:D15)</f>
        <v>0</v>
      </c>
      <c r="F15" s="74">
        <v>-0.1</v>
      </c>
      <c r="G15" s="49">
        <f>(B15*F15)+(C15*F15)+(D15*F15)</f>
        <v>0</v>
      </c>
      <c r="H15" s="8"/>
    </row>
    <row r="16" spans="1:20" ht="32.1" customHeight="1">
      <c r="A16" s="22"/>
      <c r="B16" s="162"/>
      <c r="C16" s="162"/>
      <c r="D16" s="162"/>
      <c r="E16" s="49"/>
      <c r="F16" s="66"/>
      <c r="G16" s="49"/>
      <c r="H16" s="8"/>
    </row>
    <row r="17" spans="1:8" ht="32.1" customHeight="1">
      <c r="A17" s="23" t="s">
        <v>298</v>
      </c>
      <c r="B17" s="163"/>
      <c r="C17" s="163"/>
      <c r="D17" s="163"/>
      <c r="E17" s="49">
        <f t="shared" ref="E17:E18" si="2">SUM(B17:D17)</f>
        <v>0</v>
      </c>
      <c r="F17" s="74">
        <v>-0.05</v>
      </c>
      <c r="G17" s="49">
        <f>(B17*F17)+(C17*F17)+(D17*F17)</f>
        <v>0</v>
      </c>
      <c r="H17" s="8"/>
    </row>
    <row r="18" spans="1:8" ht="32.1" customHeight="1">
      <c r="A18" s="23"/>
      <c r="B18" s="163"/>
      <c r="C18" s="163"/>
      <c r="D18" s="163"/>
      <c r="E18" s="49"/>
      <c r="F18" s="74"/>
      <c r="G18" s="49"/>
      <c r="H18" s="8"/>
    </row>
    <row r="19" spans="1:8" ht="15.75">
      <c r="A19" s="160"/>
      <c r="B19" s="8"/>
      <c r="C19" s="8"/>
      <c r="D19" s="8"/>
      <c r="E19" s="38" t="s">
        <v>64</v>
      </c>
      <c r="F19" s="66">
        <f>SUM(F3:F18)</f>
        <v>-1</v>
      </c>
      <c r="G19" s="50">
        <f>SUM(G3:G18)</f>
        <v>0</v>
      </c>
      <c r="H19" s="8" t="s">
        <v>299</v>
      </c>
    </row>
    <row r="20" spans="1:8" ht="15.75">
      <c r="A20" s="96"/>
      <c r="B20" s="96"/>
      <c r="C20" s="96"/>
      <c r="D20" s="96"/>
      <c r="E20" s="96"/>
      <c r="F20" s="96"/>
      <c r="G20" s="96"/>
    </row>
    <row r="21" spans="1:8">
      <c r="A21" s="96"/>
      <c r="B21" s="96"/>
      <c r="C21" s="96"/>
      <c r="D21" s="96"/>
      <c r="E21" s="96"/>
      <c r="F21" s="96"/>
      <c r="G21" s="96"/>
    </row>
    <row r="22" spans="1:8">
      <c r="A22" s="96"/>
      <c r="B22" s="96"/>
      <c r="C22" s="96"/>
      <c r="D22" s="96"/>
      <c r="E22" s="96"/>
      <c r="F22" s="96"/>
      <c r="G22" s="96"/>
    </row>
    <row r="23" spans="1:8">
      <c r="A23" s="96"/>
      <c r="B23" s="96"/>
      <c r="C23" s="96"/>
      <c r="D23" s="96"/>
      <c r="E23" s="96"/>
      <c r="F23" s="96"/>
      <c r="G23" s="96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Carolina Tesch Benincá</cp:lastModifiedBy>
  <cp:revision/>
  <dcterms:created xsi:type="dcterms:W3CDTF">2022-10-09T23:08:45Z</dcterms:created>
  <dcterms:modified xsi:type="dcterms:W3CDTF">2025-02-11T01:51:31Z</dcterms:modified>
  <cp:category/>
  <cp:contentStatus/>
</cp:coreProperties>
</file>