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NB/"/>
    </mc:Choice>
  </mc:AlternateContent>
  <xr:revisionPtr revIDLastSave="464" documentId="8_{F71F6A2B-EFB1-482E-9546-E83CB37BC4C9}" xr6:coauthVersionLast="47" xr6:coauthVersionMax="47" xr10:uidLastSave="{70C6E7E3-B64C-4EDA-BF53-B147FDC7ADAE}"/>
  <bookViews>
    <workbookView xWindow="-110" yWindow="-110" windowWidth="19420" windowHeight="11500" activeTab="2" xr2:uid="{00000000-000D-0000-FFFF-FFFF00000000}"/>
  </bookViews>
  <sheets>
    <sheet name="Nota_final" sheetId="1" r:id="rId1"/>
    <sheet name="Informações_da_planilha" sheetId="2" state="hidden" r:id="rId2"/>
    <sheet name="Temas_nas_políticas_gerais" sheetId="3" r:id="rId3"/>
    <sheet name="Temas_nas_políticas_setoriais" sheetId="4" r:id="rId4"/>
    <sheet name="Bases_de_dados" sheetId="5" r:id="rId5"/>
    <sheet name="Monitoramento_de_riscos" sheetId="6" r:id="rId6"/>
    <sheet name="Relevância_processo_decisório" sheetId="7" r:id="rId7"/>
    <sheet name="Ações_de_mitigação_de_riscos" sheetId="8" r:id="rId8"/>
    <sheet name="Prod_fin_imp_positivo" sheetId="9" r:id="rId9"/>
    <sheet name="Portfólio_(setor)" sheetId="10" r:id="rId10"/>
    <sheet name="Portfólio_(localização)" sheetId="11" r:id="rId11"/>
    <sheet name="Portfólio_(empresa)" sheetId="12" r:id="rId12"/>
    <sheet name="Governança" sheetId="13" r:id="rId13"/>
    <sheet name="Controvérsias_socioambientais" sheetId="14" r:id="rId14"/>
  </sheets>
  <definedNames>
    <definedName name="AAA">Ações_de_mitigação_de_riscos!$WON$1</definedName>
    <definedName name="ABC">Ações_de_mitigação_de_riscos!$WON$1</definedName>
    <definedName name="LLL">Ações_de_mitigação_de_riscos!$WON$1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O9" i="1"/>
  <c r="F19" i="14"/>
  <c r="G17" i="14"/>
  <c r="E17" i="14"/>
  <c r="G15" i="14"/>
  <c r="E15" i="14"/>
  <c r="G13" i="14"/>
  <c r="E13" i="14"/>
  <c r="G11" i="14"/>
  <c r="E11" i="14"/>
  <c r="G9" i="14"/>
  <c r="E9" i="14"/>
  <c r="G7" i="14"/>
  <c r="E7" i="14"/>
  <c r="G5" i="14"/>
  <c r="E5" i="14"/>
  <c r="G3" i="14"/>
  <c r="E3" i="14"/>
  <c r="F22" i="13"/>
  <c r="G20" i="13"/>
  <c r="E20" i="13"/>
  <c r="G18" i="13"/>
  <c r="E18" i="13"/>
  <c r="G16" i="13"/>
  <c r="E16" i="13"/>
  <c r="G14" i="13"/>
  <c r="E14" i="13"/>
  <c r="G12" i="13"/>
  <c r="E12" i="13"/>
  <c r="G10" i="13"/>
  <c r="E10" i="13"/>
  <c r="G8" i="13"/>
  <c r="E8" i="13"/>
  <c r="G6" i="13"/>
  <c r="E6" i="13"/>
  <c r="G4" i="13"/>
  <c r="E4" i="13"/>
  <c r="G2" i="13"/>
  <c r="E2" i="13"/>
  <c r="G19" i="12"/>
  <c r="F18" i="12"/>
  <c r="H17" i="12"/>
  <c r="F17" i="12"/>
  <c r="H15" i="12"/>
  <c r="F15" i="12"/>
  <c r="H13" i="12"/>
  <c r="F13" i="12"/>
  <c r="H11" i="12"/>
  <c r="F11" i="12"/>
  <c r="H9" i="12"/>
  <c r="F9" i="12"/>
  <c r="H7" i="12"/>
  <c r="F7" i="12"/>
  <c r="H5" i="12"/>
  <c r="F5" i="12"/>
  <c r="H3" i="12"/>
  <c r="H19" i="12" s="1"/>
  <c r="M9" i="1" s="1"/>
  <c r="F3" i="12"/>
  <c r="E9" i="11"/>
  <c r="D9" i="11"/>
  <c r="C9" i="11"/>
  <c r="B9" i="11"/>
  <c r="F7" i="11"/>
  <c r="F5" i="11"/>
  <c r="F3" i="11"/>
  <c r="E9" i="10"/>
  <c r="D9" i="10"/>
  <c r="C9" i="10"/>
  <c r="B9" i="10"/>
  <c r="F7" i="10"/>
  <c r="F5" i="10"/>
  <c r="F9" i="10" s="1"/>
  <c r="K9" i="1" s="1"/>
  <c r="F3" i="10"/>
  <c r="D70" i="9"/>
  <c r="E68" i="9"/>
  <c r="E66" i="9"/>
  <c r="E64" i="9"/>
  <c r="E62" i="9"/>
  <c r="E60" i="9"/>
  <c r="E58" i="9"/>
  <c r="E56" i="9"/>
  <c r="E54" i="9"/>
  <c r="E52" i="9"/>
  <c r="E50" i="9"/>
  <c r="E48" i="9"/>
  <c r="E46" i="9"/>
  <c r="E44" i="9"/>
  <c r="E42" i="9"/>
  <c r="E40" i="9"/>
  <c r="E38" i="9"/>
  <c r="E36" i="9"/>
  <c r="E34" i="9"/>
  <c r="E32" i="9"/>
  <c r="E30" i="9"/>
  <c r="E28" i="9"/>
  <c r="E26" i="9"/>
  <c r="E24" i="9"/>
  <c r="E22" i="9"/>
  <c r="E20" i="9"/>
  <c r="E18" i="9"/>
  <c r="E16" i="9"/>
  <c r="E14" i="9"/>
  <c r="E12" i="9"/>
  <c r="E10" i="9"/>
  <c r="E8" i="9"/>
  <c r="E6" i="9"/>
  <c r="E4" i="9"/>
  <c r="E2" i="9"/>
  <c r="G16" i="8"/>
  <c r="H14" i="8"/>
  <c r="H12" i="8"/>
  <c r="H10" i="8"/>
  <c r="H8" i="8"/>
  <c r="H6" i="8"/>
  <c r="H4" i="8"/>
  <c r="H2" i="8"/>
  <c r="E5" i="7"/>
  <c r="H9" i="1" s="1"/>
  <c r="D15" i="6"/>
  <c r="E14" i="6"/>
  <c r="D13" i="6"/>
  <c r="C13" i="6"/>
  <c r="C15" i="6" s="1"/>
  <c r="B13" i="6"/>
  <c r="B15" i="6" s="1"/>
  <c r="E15" i="6" s="1"/>
  <c r="G9" i="1" s="1"/>
  <c r="I92" i="5"/>
  <c r="H92" i="5"/>
  <c r="G92" i="5"/>
  <c r="F92" i="5"/>
  <c r="E92" i="5"/>
  <c r="D92" i="5"/>
  <c r="C92" i="5"/>
  <c r="B92" i="5"/>
  <c r="J90" i="5"/>
  <c r="J88" i="5"/>
  <c r="J86" i="5"/>
  <c r="J84" i="5"/>
  <c r="J82" i="5"/>
  <c r="J80" i="5"/>
  <c r="J78" i="5"/>
  <c r="J76" i="5"/>
  <c r="J74" i="5"/>
  <c r="J72" i="5"/>
  <c r="J70" i="5"/>
  <c r="J64" i="5"/>
  <c r="J62" i="5"/>
  <c r="J60" i="5"/>
  <c r="J58" i="5"/>
  <c r="J56" i="5"/>
  <c r="J54" i="5"/>
  <c r="J52" i="5"/>
  <c r="J50" i="5"/>
  <c r="J48" i="5"/>
  <c r="J46" i="5"/>
  <c r="J44" i="5"/>
  <c r="J42" i="5"/>
  <c r="J40" i="5"/>
  <c r="J38" i="5"/>
  <c r="J36" i="5"/>
  <c r="J34" i="5"/>
  <c r="J32" i="5"/>
  <c r="J30" i="5"/>
  <c r="J28" i="5"/>
  <c r="J26" i="5"/>
  <c r="J24" i="5"/>
  <c r="J22" i="5"/>
  <c r="J20" i="5"/>
  <c r="J18" i="5"/>
  <c r="J16" i="5"/>
  <c r="J14" i="5"/>
  <c r="J12" i="5"/>
  <c r="J10" i="5"/>
  <c r="J8" i="5"/>
  <c r="J6" i="5"/>
  <c r="J4" i="5"/>
  <c r="J2" i="5"/>
  <c r="C58" i="4"/>
  <c r="D56" i="4"/>
  <c r="D54" i="4"/>
  <c r="D52" i="4"/>
  <c r="D50" i="4"/>
  <c r="D48" i="4"/>
  <c r="D46" i="4"/>
  <c r="D44" i="4"/>
  <c r="D42" i="4"/>
  <c r="D40" i="4"/>
  <c r="D38" i="4"/>
  <c r="D36" i="4"/>
  <c r="D34" i="4"/>
  <c r="D32" i="4"/>
  <c r="D30" i="4"/>
  <c r="D28" i="4"/>
  <c r="D26" i="4"/>
  <c r="D24" i="4"/>
  <c r="D22" i="4"/>
  <c r="D20" i="4"/>
  <c r="D18" i="4"/>
  <c r="D16" i="4"/>
  <c r="D14" i="4"/>
  <c r="D12" i="4"/>
  <c r="D10" i="4"/>
  <c r="D8" i="4"/>
  <c r="D6" i="4"/>
  <c r="D4" i="4"/>
  <c r="D58" i="4" s="1"/>
  <c r="E9" i="1" s="1"/>
  <c r="D2" i="4"/>
  <c r="C58" i="3"/>
  <c r="D56" i="3"/>
  <c r="D54" i="3"/>
  <c r="D52" i="3"/>
  <c r="D50" i="3"/>
  <c r="D48" i="3"/>
  <c r="D46" i="3"/>
  <c r="D44" i="3"/>
  <c r="D42" i="3"/>
  <c r="D40" i="3"/>
  <c r="D38" i="3"/>
  <c r="D36" i="3"/>
  <c r="D34" i="3"/>
  <c r="D32" i="3"/>
  <c r="D30" i="3"/>
  <c r="D28" i="3"/>
  <c r="D26" i="3"/>
  <c r="D24" i="3"/>
  <c r="D22" i="3"/>
  <c r="D20" i="3"/>
  <c r="D18" i="3"/>
  <c r="D16" i="3"/>
  <c r="D14" i="3"/>
  <c r="D12" i="3"/>
  <c r="D10" i="3"/>
  <c r="D8" i="3"/>
  <c r="D6" i="3"/>
  <c r="D4" i="3"/>
  <c r="D2" i="3"/>
  <c r="G19" i="14" l="1"/>
  <c r="G22" i="13"/>
  <c r="N9" i="1" s="1"/>
  <c r="F9" i="11"/>
  <c r="L9" i="1" s="1"/>
  <c r="E70" i="9"/>
  <c r="J9" i="1" s="1"/>
  <c r="H16" i="8"/>
  <c r="I9" i="1" s="1"/>
  <c r="J92" i="5"/>
  <c r="F9" i="1" s="1"/>
  <c r="D58" i="3"/>
  <c r="D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O10" authorId="0" shapeId="0" xr:uid="{00000000-0006-0000-0000-000001000000}">
      <text>
        <r>
          <rPr>
            <sz val="12"/>
            <color rgb="FF000000"/>
            <rFont val="Calibri"/>
            <family val="2"/>
            <scheme val="minor"/>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900-000001000000}">
      <text>
        <r>
          <rPr>
            <sz val="12"/>
            <color rgb="FF000000"/>
            <rFont val="Calibri"/>
            <family val="2"/>
            <scheme val="minor"/>
          </rPr>
          <t>Se a instituição acumular mais de 10 pontos, a nota será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A00-000001000000}">
      <text>
        <r>
          <rPr>
            <sz val="12"/>
            <color rgb="FF000000"/>
            <rFont val="Calibri"/>
            <family val="2"/>
            <scheme val="minor"/>
          </rPr>
          <t>Se a instituição acumular mais de 10 pontos, a nota será 10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5" authorId="0" shapeId="0" xr:uid="{00000000-0006-0000-0D00-000001000000}">
      <text>
        <r>
          <rPr>
            <sz val="12"/>
            <color rgb="FF000000"/>
            <rFont val="Calibri"/>
            <family val="2"/>
            <scheme val="minor"/>
          </rPr>
          <t xml:space="preserve">Menor nota, mais controvérsias
</t>
        </r>
      </text>
    </comment>
  </commentList>
</comments>
</file>

<file path=xl/sharedStrings.xml><?xml version="1.0" encoding="utf-8"?>
<sst xmlns="http://schemas.openxmlformats.org/spreadsheetml/2006/main" count="454" uniqueCount="332">
  <si>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</si>
  <si>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</si>
  <si>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</si>
  <si>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</si>
  <si>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</si>
  <si>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</si>
  <si>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</si>
  <si>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</si>
  <si>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</si>
  <si>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</si>
  <si>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</si>
  <si>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</si>
  <si>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</si>
  <si>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</si>
  <si>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</si>
  <si>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</si>
  <si>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</si>
  <si>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</si>
  <si>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</si>
  <si>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</si>
  <si>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</si>
  <si>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</si>
  <si>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</si>
  <si>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</si>
  <si>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</si>
  <si>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</si>
  <si>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Consta como princípio da PRSAC (p. 2): "Apoio à transição para uma economia de baixo carbono e contribuição à mitigação de impactos associados à mudança climática". Não há menção específica à adaptação. 
 No Relatório de Sustentabilidade, o banco afirma (p.34), sobre o crédito: “A materialização dos riscos climáticos pode ser identificada por meio das rotinas normatizadas no processo de crédito da Instituição. Por exemplo, no processo de avaliação de risco realizado para clientes que detêm responsabilidades superiores a R$ 30 milhões, ou que detenham operações específicas, há a análise de diversos fatores dos clientes e das operações, dentre os quais as “condições da atividade”, nas quais devem ser observados aspectos relativos ao risco climático físico e de transição”.</t>
  </si>
  <si>
    <t>2. Matriz energética</t>
  </si>
  <si>
    <t>Consta como princípio da PRSAC (p. 2): "Apoio à transição para uma economia de baixo carbono e contribuição à mitigação de impactos associados à mudança climática"; (p.3): "Fomentar o uso de fontes renováveis para geração de energia". No Relatório de Sustentabilidade, a palavra do presidente (p.5) fala que " o BNB dispõe de linhas de crédito com condições diferenciadas para projetos voltados à sustentabilidade, tendo contratado nessas linhas mais de R$ 11 bilhões no ano de 2023"e comenta sobre "Aporte financeiro de R$ 7,74 bilhões destinados à expansão da geração centralizada e micro e minigeração distribuídas de energia elétrica de fontes renováveis" .</t>
  </si>
  <si>
    <t>3. Eficiência energética</t>
  </si>
  <si>
    <t>Nada consta</t>
  </si>
  <si>
    <t>4. Impactos na biodiversidade terrestre</t>
  </si>
  <si>
    <r>
      <rPr>
        <sz val="9"/>
        <color rgb="FF000000"/>
        <rFont val="Calibri"/>
        <family val="2"/>
        <scheme val="minor"/>
      </rPr>
      <t xml:space="preserve">O tema não foi mencionado na PRSAC. O tema consta no Relatório de Sustentabilidade (p. 35, 52 e 113), principalmente no que concerne a concessão de crédito, figurando na lista de riscos mapeados e avaliados e também como questão-foco nos pactos, acordos, compromissos e iniciativas nacionais ou internacionais de natureza social, ambiental ou climática dos quais o banco é signatário. </t>
    </r>
    <r>
      <rPr>
        <sz val="9"/>
        <rFont val="Calibri"/>
        <family val="2"/>
        <scheme val="minor"/>
      </rPr>
      <t>Consta na Política Corporativa de Gestão de Riscos (p. 29), ao tratar-se da definição de risco ambiental: "Conduta ou atividade irregular, ilegal ou criminosa contra a fauna ou a flora, incluindo desmatamento, provocação de incêndio em mata ou floresta, degradação de biomas ou da biodiversidade e prática associada a tráfico, crueldade, abuso ou maus-tratos contra animais"</t>
    </r>
  </si>
  <si>
    <t>5. Poluição água doce</t>
  </si>
  <si>
    <t>O tema não foi mencionado na PRSAC. O tema consta no Relatório de Sustentabilidade (p. 35, 36, 43, 57 e 58), principalmente no que concerne a concessão de crédito, figurando na lista de riscos mapeados e avaliados e também como questão-foco nos pactos, acordos, compromissos e iniciativas nacionais ou internacionais de natureza social, ambiental ou climática dos quais o banco é signatário. Water Finance Coalition e water.org (água). Isto não inclui menções sobre práticas de gestão eficiente e investimentos em acesso a água potável. Consta na Política Corporativa de Gestão de Riscos (p.29) trata da definição de risco ambiental e cita este tema, especificamente; na página seguinte (p.30) trata das diretrizes específicas de gestão dos riscos ambientais.</t>
  </si>
  <si>
    <t>6. Eficiência hídrica</t>
  </si>
  <si>
    <t>Consta como princípio da PRSAC (p. 3): Contribuir para a segurança hídrica na área de atuação do Banco, em especial no semiárido. Não há menção sobre o tema nos demais documentos relacionados às políticas gerais, diretrizes ou adesões a compromissos.</t>
  </si>
  <si>
    <t>7. Poluição marítima</t>
  </si>
  <si>
    <t xml:space="preserve">Consta na Política Corporativa de Gestão de Riscos (p. 29), que trata da definição de risco ambiental e cita este tema, especificamente: "Desastre ambiental resultante de intervenção humana, relativamente à degradação do meio ambiente, incluindo rompimento de barragem, acidente nuclear ou derramamento de produtos químicos ou resíduos no solo ou nas águas"  O tema não foi mencionado na PRSAC. </t>
  </si>
  <si>
    <t>8. Poluição do solo</t>
  </si>
  <si>
    <t>Consta na Política Corporativa de Gestão de Riscos (p. 29) ao tratar da definição de risco ambiental e cita este tema, especificamente; na página seguinte (p. 30) trata das diretrizes específicas de gestão dos riscos ambientais. O tema não foi mencionado na PRSAC. Porém consta, superficialmente, no Relatório de Sustentabilidade, principalmente no que concerne à concessão de crédito, figurando na lista (p.35) de riscos mapeados e também (p. 58) na descrição das diretrizes que governam licitações e contratações diretas (poluição do solo).</t>
  </si>
  <si>
    <t>9. Uso eficiente do solo para fins agrícolas</t>
  </si>
  <si>
    <t>Embora não mencionado explicitamente, o uso eficiente do solo para fins agrícolas está implícito no princípio que consta da PRSAC (p. 3): Apoiar a agricultura familiar e o agronegócio sustentável, em especial a agroecologia, a agricultura orgânica, a agricultura de baixo carbono, metodologias produtivas regenerativas, a convivência com o semiárido, o combate à desertificação, bem como o reflorestamento e a recuperação ambiental de áreas degradadas".</t>
  </si>
  <si>
    <t>10. Poluição atmosférica</t>
  </si>
  <si>
    <t>Consta na Política Corporativa de Gestão de Riscos (p. 29) trata da definição de risco ambiental e cita este tema, especificamente; na página seguinte (p. 30) trata das diretrizes específicas de gestão dos riscos ambientais. O tema não foi mencionado na PRSAC. Não há menção ao tema nos demais documentos relacionados às políticas gerais, diretrizes ou adesões a compromissos.</t>
  </si>
  <si>
    <t>11. Gestão adequada de resíduos sólidos</t>
  </si>
  <si>
    <t xml:space="preserve">Consta superficialmente na Política Corporativa de Gestão de Riscos (p. 29) trata da definição de risco ambiental e cita este tema, especificamente; na página seguinte (p. 30) trata das diretrizes específicas de gestão dos riscos ambientais.Consta como princípio da PRSAC (p. 4): "Estabelecer procedimentos e medidas visando ao uso de recursos e serviços de maneira sustentável, destinar corretamente os resíduos". </t>
  </si>
  <si>
    <t>12. Uso eficiente de matéria-prima poluente ou sujeita a provável escassez</t>
  </si>
  <si>
    <t>O tema não foi mencionado na PRSAC. Não há menção ao tema nos demais documentos relacionados às políticas gerais, diretrizes ou adesões a compromissos.</t>
  </si>
  <si>
    <t>13. Trabalho análogo ao escravo</t>
  </si>
  <si>
    <t>O tema é mencionado na PRSAC (p. 4) apenas com relação a crédito, termos de parceria, acordos, convênios, e contratos; no Código de Conduta Ética (p. 10), consta do item XIII: "a exploração do trabalho infantil e a utilização do trabalho análogo à escravidão são práticas repudiadas" e (p. 13) orientação para empregados "absterem de realizar negócios com clientes que exploram trabalho infantil e escravo;
 Compromisso voluntário: Pacto Global.</t>
  </si>
  <si>
    <t>14. Trabalho infantil irregular</t>
  </si>
  <si>
    <t>O tema do trabalho infantil é mencionado na PRSAC (p. 4). Compromisso voluntário: Pacto Global.</t>
  </si>
  <si>
    <t>15. Gestão da saúde no trabalho</t>
  </si>
  <si>
    <r>
      <t>O tema não foi mencionado na PRSAC, mas consta na Política Corporativa de Gestão de Riscos (p. 27) :</t>
    </r>
    <r>
      <rPr>
        <sz val="9"/>
        <rFont val="Calibri"/>
        <family val="2"/>
      </rPr>
      <t xml:space="preserve"> "Para fins de gestão do risco social no Banco do Nordeste, os seguintes eventos podem sinalizar a ocorrência de danos sociais:...Não observância da legislação previdenciária ou trabalhista, incluindo a legislação referente à saúde e segurança do trabalho..."</t>
    </r>
  </si>
  <si>
    <t>16. Gestão da segurança no trabalho</t>
  </si>
  <si>
    <t>O tema não foi mencionado na PRSAC, mas consta na Política Corporativa de Gestão de Riscos (p. 27) : "Para fins de gestão do risco social no Banco do Nordeste, os seguintes eventos podem sinalizar a ocorrência de danos sociais:...Não observância da legislação previdenciária ou trabalhista, incluindo a legislação referente à saúde e segurança do trabalho..."</t>
  </si>
  <si>
    <t xml:space="preserve">17. Nível de desigualdade salarial </t>
  </si>
  <si>
    <t>18. Saúde, segurança e outros direitos do consumidor</t>
  </si>
  <si>
    <t>O tema não foi mencionado na PRSAC ou nos demais documentos relacionados às políticas gerais, diretrizes ou adesões a compromissos.</t>
  </si>
  <si>
    <t>19. Impactos em comunidades tradicionais</t>
  </si>
  <si>
    <t>Consta na PRSAC (p. 3) menção ao tema frente à análise de propostas de financiamento (concessão de crédito): "Considerar na análise das propostas de financiamento as especificidades, fragilidades e restrições legais relacionadas a Unidades de Conservação, bem como a terras indígenas, povos tradicionais, territórios quilombolas e comunidades afetadas por projetos de infraestrutura".</t>
  </si>
  <si>
    <t>20. Riscos à saúde e segurança da comunidade em geral</t>
  </si>
  <si>
    <t>O tema não foi mencionado na PRSAC nem nos demais documentos relacionados às políticas gerais, diretrizes ou adesões a compromissos.</t>
  </si>
  <si>
    <t>21. Riscos e impactos no desenvolvimento local</t>
  </si>
  <si>
    <t>O tema dos riscos e impactos no desenvolvimento local não foi mencionado diretamente na PRSAC, mas o foco no local, no impacto e no desenvolvimento aparece como princípio (p.2): "Promoção de inovação social e tecnológica para o semiárido brasileiro"; e "Contribuição de impacto positivo e mitigação dos impactos negativos de seus produtos, serviços, atividades e processos"; e "Promoção da inclusão social e da inserção produtiva em bases social, ambiental e climática sustentáveis"; e também como diretriz (p. 3): "Estimular o desenvolvimento territorial e espacialmente distribuído".</t>
  </si>
  <si>
    <t>22. Discriminação de gênero</t>
  </si>
  <si>
    <t>Consta como princípio na PRSAC (p.2): "Respeito e promoção da diversidade, equidade e inclusão em seus negócios, atividades e processos e na relação com partes interessadas"; e como diretrizes da PRSAC (p. 3): "Apoiar projetos para inclusão social de indivíduos e grupos em situação de risco e vulnerabilidade social"; "Contemplar, em todos os instrumentos de crédito, termos de parceria, acordos, convênios e contratos celebrados pelo Banco, exigências relacionadas ao combate à discriminação de qualquer natureza"
 Compromisso voluntário: Pacto Global.</t>
  </si>
  <si>
    <t>23. Discriminação étnica ou sexual</t>
  </si>
  <si>
    <t>Consta como princípio na PRSAC (p.2): "Respeito e promoção da diversidade, equidade e inclusão em seus negócios, atividades e processos e na relação com partes interessadas"; e como diretrizes da PRSAC (p. 3): "Apoiar projetos para inclusão social de indivíduos e grupos em situação de risco e vulnerabilidade social"; 
 Compromisso voluntário: Pacto Global.</t>
  </si>
  <si>
    <t>24. Inclusão de pessoas com deficiência</t>
  </si>
  <si>
    <r>
      <t xml:space="preserve">Sem menção específica às pessoas com deficiência, o tema consta implicitamente como princípio na PRSAC (p. 2): "Respeito e promoção da diversidade, equidade e inclusão em seus negócios, atividades e processos e na relação com partes interessadas"; e como diretrizes da PRSAC (p. 3): "Apoiar projetos para inclusão social de indivíduos e grupos em situação de risco e vulnerabilidade social".
Consta na Política Corporativa de Gestão de Riscos (p.26) que trata da definição de risco social e cita este tema: </t>
    </r>
    <r>
      <rPr>
        <sz val="9"/>
        <rFont val="Calibri"/>
        <family val="2"/>
      </rPr>
      <t xml:space="preserve">"Para fins de gestão do risco social no Banco do Nordeste, os seguintes eventos podem sinalizar a ocorrência de danos sociais: Ato de assédio, de discriminação ou de preconceito com base em atributos pessoais, tais como etnia, raça, cor, condição socioeconômica, situação familiar, nacionalidade, idade, sexo, orientação sexual, identidade de gênero, religião, crença, deficiência, condição genética ou de saúde e posicionamento ideológico ou político; na página seguinte (p.27) trata das diretrizes específicas de gestão dos riscos sociais: " Impedimento de contratação de crédito junto ao banco, ou possibilidade de vencimento antecipado da operação de crédito, para clientes com registros internos relativos à decisão administrativa final em razão da prática de atos que importem em </t>
    </r>
    <r>
      <rPr>
        <b/>
        <sz val="9"/>
        <rFont val="Calibri"/>
        <family val="2"/>
      </rPr>
      <t>discriminação de qualquer natureza</t>
    </r>
    <r>
      <rPr>
        <sz val="9"/>
        <rFont val="Calibri"/>
        <family val="2"/>
      </rPr>
      <t>, trabalho infantil, trabalho adolescente, e/ou sentença condenatória transitada em julgado, proferida em decorrência dos referidos atos, ou ainda, de outros que caracterizem assédio moral ou sexual, ou proveito criminoso da prostituição, ou que importem crime contra o meio ambiente".</t>
    </r>
  </si>
  <si>
    <t>25. Riscos para o patrimônio cultural</t>
  </si>
  <si>
    <t>Consta na Política Corporativa de Gestão de Riscos (p.27) que trata da definição de risco social ("Ato lesivo ao patrimônio público, ao patrimônio histórico, ao patrimônio cultural ou à ordem urbanística;")
 O tema não é mencionado na PRSAC.</t>
  </si>
  <si>
    <t>26. Questões concorrenciais</t>
  </si>
  <si>
    <t>O tema não foi mencionado na PRSAC.</t>
  </si>
  <si>
    <t>27. Responsabilidade tributária</t>
  </si>
  <si>
    <t>28. Prevenção e combate à corrupção</t>
  </si>
  <si>
    <t>TOTAL</t>
  </si>
  <si>
    <t>Máximo de 3</t>
  </si>
  <si>
    <t xml:space="preserve"> </t>
  </si>
  <si>
    <t>Inclusão em política setorial ou em política temática (0 a 7)</t>
  </si>
  <si>
    <t>Não foram encontradas políticas setoriais e o tema não foi mencionado em políticas temáticas ou outros documentos disponibilizados no site.</t>
  </si>
  <si>
    <t>Não foram encontradas políticas setoriais e o tema não foi mencionado em políticas temáticas porém consta na "Relação de Atividades e Setores Economicos com restrições"(p. 3) no que diz respeito à Energia termelétrica: Vedação ao financiamento de energia termelétrica oriunda de carvão mineral e óleo derivado de petróleo. e, sobre Carvão mineral: Vedação ao financiamento da extração de carvão mineral destinado à geração de energia termelétrica.</t>
  </si>
  <si>
    <t>Não foram encontradas políticas setoriais porém, na "Relação de Atividades e Setores com Restrições" (p.1) consta, para "Empreendimentos, de quaisquer atividades ou setores econômicos" a "Vedação ao financiamento de empreendimentos, de quaisquer atividades ou setores econômicos, de pessoas físicas ou jurídicas, controladoras ou não, que mantenham ou tenham mantido trabalhadores em condições degradantes de trabalho ou análogas ao trabalho escravo, inscritas no Cadastro de Empregadores instituído pela Portaria Interministerial do Ministério do Trabalho e Previdência Social e das Mulheres nº 4, de 11 de maio de 2016, ou outra que venha a substituí-la, observada a Portaria do MI nº 1.150, de 18 de novembro de 2003".</t>
  </si>
  <si>
    <t>Não foram encontradas políticas setoriais e o tema não foi mencionado em políticas temáticas porém consta, na Relação de Atividades e Setores Sujeitos a Restrição" (p. 2), Pesquisa e cultivo de organismos geneticamente modificados (OGMs): Vedação ao financiamento de pesquisa e cultivo de organismos geneticamente modificados (OGMs) nas terras indígenas e áreas de unidades de conservação, exceto nas áreas de proteção ambiental onde houver autorização pelo órgão ambiental competente ou mediante plano de manejo. outros documentos disponibilizados no site; e (p.3) referente a cana de açúcar e derivados: Vedação ao financiamento rural ou agroindustrial para plantio, renovação ou custeio de lavouras ou industrialização de cana-de-açúcar destinada à produção de etanol, demais biocombustíveis derivados da cana-de-açúcar e açúcar, exceto açúcar mascavo, se o financiamento se destinar a novas áreas de plantio ou à expansão das existentes em 28/10/2009, em terras indígenas, etc."</t>
  </si>
  <si>
    <t>Máximo de 7</t>
  </si>
  <si>
    <t xml:space="preserve">"O BNB adota/segue e se orienta por uma política temática voltado ao desenvolvimento territorial: o desenvolvimento territorial é a combinação de políticas governamentais descendentes com iniciativas de desenvolvimento local. Objetiva promover o planejamento, a implementação e a autogestão do processo de desenvolvimento sustentável dos territórios e o fortalecimento da sua economia. O Programa de Desenvolvimento Territorial  do BNB incorpora um conjunto de estratégias com objetivo de potencializar a competitividade das atividades produtivas regionais, como a construção e implementação de plano de ação e dotação orçamentária para financiamentos, o fortalecimento da governança por meio de comitês locais e territoriais, além da integração das políticas públicas necessárias ao desenvolvimento local e territorial. Dessa forma, o Programa atua ativamente na organização das atividades produtivas, favorecendo, entre outros aspectos, a cooperação entre empreendedores e parceiros, a difusão de tecnologia e inovação e o apoio à execução de políticas públicas que promovam o desenvolvimento da população da Região. O agente de desenvolvimento atuará como conhecedor da realidade territorial, facilitador e articulador do processo de construção e implementação de planos de ação territorial, além de conduzir as ações a serem desenvolvidas pelos atores envolvidos com o desenvolvimento, como os Conselhos Municipais de Desenvolvimento Sustentável e Conselhos Territoriais, na perspectiva da organização, fortalecimento e elevação do patamar de competitividade das atividades econômicas, por meio da efetivação de planos de ação territoriais e locais. Os agentes territoriais apresentam relatórios detlahando implementacao dos planos de ação de cada estado atendido pelo BNB.
Cada agente de desenvolvimento empreenderá suas ações em municípios e territórios previamente estabelecidos, observando-se suas atuais lotações e domicílios."        </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</si>
  <si>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</si>
  <si>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</si>
  <si>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</si>
  <si>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</si>
  <si>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</si>
  <si>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sendo o universo mais abrangente do que Project Finance (nesse caso, será considerado o percentual, dentre as operações com setores sujeitos a licenciamento ambiental, para o qual ocorre a consulta) - até 8 pontos</t>
  </si>
  <si>
    <t>Apenas Project Finance - até 4 pontos</t>
  </si>
  <si>
    <t>Licenciamento ambiental vigente</t>
  </si>
  <si>
    <t>GRSAC-2023 (p. 25): Para os processos de identificação dos RSAC nas operações de crédito, o Banco considera, principalmente, a avaliação de aspectos relacionados com: Comprovação do licenciamento ambiental emitida pelos órgãos competentes sem prejuízo de outras licenças legalmente exigíveis de acordo com a legislação ambiental vigente;  (não está exatamente clara a abrangência da diligência)</t>
  </si>
  <si>
    <t>Relatórios ambientais anuais de empresas inscritas no Cadastro Técnico Federal de Atividades Potencialmente Poluidoras</t>
  </si>
  <si>
    <t>Verificação do cumprimento de condicionantes do licenciamento ambiental junto à empresa</t>
  </si>
  <si>
    <t>GRSAC-2023 (p.15): O cumprimento de condicionantes de licenciamento figura entre os principais fatores de riscos ambientais relacionados no GRSAC de 2023 que fala das ações de gestão do Banco:  (p.17) "Descumprimento de condicionantes do licenciamento ambiental"; Não está clara a abrangência de transações para as quais ocorre a verificação.</t>
  </si>
  <si>
    <t>Prática de infrações – órgão ambiental estadual</t>
  </si>
  <si>
    <t>Áreas embargadas – órgão ambiental estadual/DF</t>
  </si>
  <si>
    <t>GRSAC-2023 (p. 25): Para os processos de identificação dos RSAC nas operações de crédito, o Banco considera, principalmente, a avaliação de aspectos relacionados com: "... Certidão de inexistência de embargos ambientais..." Não são mencionados expressamente embargos estaduais.</t>
  </si>
  <si>
    <t>Cadastro Ambiental Rural - CAR</t>
  </si>
  <si>
    <t xml:space="preserve">GRSAC-2023 (p. 25): Para os processos de identificação dos RSAC nas operações de crédito, o Banco considera, principalmente, a avaliação de aspectos relacionados com:"... Cadastro Ambiental Rural (CAR)..." </t>
  </si>
  <si>
    <t>Autorizações para supressão de vegetação (sempre que apurado desmatamento recente) – órgãos ambientais estaduais (ou municipais, qdo. for o caso)</t>
  </si>
  <si>
    <t>Prática de infrações – órgãos ambientais federais</t>
  </si>
  <si>
    <t>Áreas embargadas pelo IBAMA ou ICMBio</t>
  </si>
  <si>
    <t>GRSAC-2023, (p. 25): Para os processos de identificação dos RSAC nas operações de crédito, o Banco considera, principalmente, a avaliação de aspectos relacionados com: "... Certidão de inexistência de embargos ambientais..."  Não menciona explícitamente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</si>
  <si>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</si>
  <si>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</si>
  <si>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</si>
  <si>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</si>
  <si>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</si>
  <si>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</si>
  <si>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</si>
  <si>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</si>
  <si>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GRSAC-2023, (p.27)
Constam na Relação de Atividades e Setores Econômicos sujeitos a Restrições nos Negócios, por motivos/restrições ligados a riscos sociais, os "Empreendimentos, de quaisquer atividades ou setores econômicos ou não, que mantenham ou tenham mantido trabalhadores em condições degradantes de trabalho ou análogas ao trabalho escravo, inscritas no Cadastro de Empregadores instituído pela Portaria Interministerial do Ministério do Trabalho e Previdência Social e das Mulheres nº 4, de 11 de maio de 2016, ou outra que venha a substituí-la, observada a Portaria do MI nº 1.150, de 18 de novembro de 2003".</t>
  </si>
  <si>
    <t>Infrações em matéria de saúde e segurança do trabalho (inclusive trabalho infantil)</t>
  </si>
  <si>
    <t xml:space="preserve">GRSAC-2023 (p. 16): As principais bases de dados utilizadas para auxílio na identificação de risco social são as fornecidas pelos sítios da Plataforma SmartLab, Radar SIT  e Seção de Estatísticas de Acidentes do Trabalho do sítio do Ministério do Trabalho e Emprego.  (https://smartlabbr.org/ ; https://sit.trabalho.gov.br/radar/ ;  http://www3.mte.gov.br/geral/estatisticas.asp; 
 https://portaldatransparencia.gov.br/  </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</si>
  <si>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</si>
  <si>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</si>
  <si>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</si>
  <si>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</si>
  <si>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</si>
  <si>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</si>
  <si>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</si>
  <si>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</si>
  <si>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 xml:space="preserve">Outorga para utilização de recursos hídricos </t>
  </si>
  <si>
    <t xml:space="preserve">GRSAC-2023, (p. 25): Para os processos de identificação dos RSAC nas operações de crédito, o Banco considera, principalmente, a avaliação de aspectos relacionados com: "... Outorga do uso da água, para atividades que impliquem alteração no regime, na quantidade ou na qualidade da água existente em um corpo de água nos termos disposto;..." </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</si>
  <si>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</si>
  <si>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</si>
  <si>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</si>
  <si>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</si>
  <si>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</si>
  <si>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</si>
  <si>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</si>
  <si>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t>
  </si>
  <si>
    <t>Bases de dados do CADE (concorrência)</t>
  </si>
  <si>
    <t>Entes encarregados de zelar pela sanidade animal ou vegetal (para setores relevantes)</t>
  </si>
  <si>
    <t>Bases de dados da Controladoria-Geral da União, Tribunais de Contas e afins</t>
  </si>
  <si>
    <r>
      <t xml:space="preserve">GRSAC-2023 (p. 16): As principais bases de dados utilizadas para auxílio na identificação de risco social são as fornecidas pelos sítios da Plataforma SmartLab, Radar SIT  e Seção de Estatísticas de Acidentes do Trabalho do sítio do Ministério do Trabalho e Emprego. </t>
    </r>
    <r>
      <rPr>
        <b/>
        <sz val="10"/>
        <color rgb="FF000000"/>
        <rFont val="Calibri"/>
        <family val="2"/>
      </rPr>
      <t>São utilizados ainda os dados presentes no Portal da Transparência, da Controladoria Geral da União, identificação das Entidades Privadas sem Fins Lucrativos Impedidas (CEPIM) e de Empresas Inidôneas e Suspensas (CEIS)</t>
    </r>
    <r>
      <rPr>
        <sz val="10"/>
        <color rgb="FF000000"/>
        <rFont val="Calibri"/>
        <family val="2"/>
      </rPr>
      <t>, além de notícias veiculadas em mídias</t>
    </r>
  </si>
  <si>
    <t>Vigilância sanitária (para setores relevantes)</t>
  </si>
  <si>
    <t>Imprensa</t>
  </si>
  <si>
    <t xml:space="preserve">GRSAC-2023, (p. 29): "o processo de avaliação de risco envolve, para clientes de grande porte, a análise de mídia negativa sobre o cliente. </t>
  </si>
  <si>
    <t>Mídias online em geral</t>
  </si>
  <si>
    <t>Organizações da sociedade civil relevantes</t>
  </si>
  <si>
    <t>Mecanismo de recebimento de queixas</t>
  </si>
  <si>
    <t>Inspeções no local</t>
  </si>
  <si>
    <t xml:space="preserve">
</t>
  </si>
  <si>
    <r>
      <t xml:space="preserve">GRSAC-2023, (p. 17): "O Banco do Nordeste conta com controles em primeira linha que objetivam impedir a concessão de crédito para empreendimentos e clientes que não atendam adequadamente aos aspectos e diretrizes observados em sua Política de Responsabilidade Social, Ambiental e Climática, dentre os quais podem ser destacados: requerimento de licenças ambientais e demais documentações legais; rotinas de inclusão de restrições internas para clientes e/ou contrapartes que figurem com </t>
    </r>
    <r>
      <rPr>
        <b/>
        <sz val="12"/>
        <color rgb="FF000000"/>
        <rFont val="Calibri"/>
        <family val="2"/>
      </rPr>
      <t>pendências socioambientais constatadas nas visitas de suporte técnic</t>
    </r>
    <r>
      <rPr>
        <sz val="12"/>
        <color rgb="FF000000"/>
        <rFont val="Calibri"/>
        <family val="2"/>
      </rPr>
      <t xml:space="preserve">o; e avaliação de risco englobando aspectos ambientais de operações de financiamento de grande porte, os quais foram revisados em 2023 de forma a melhor orientar os aspectos a serem observados pelos analistas de crédito".
GRSAC-2023 (p. 18): "Na gestão de ambos os riscos, climáticos físicos e climáticos de transição, o Banco do Nordeste realiza, sempre que necessário, análises com vistas a avaliar os impactos da sua materialização". Relatório de Sustentabilidade, (p. 34): "Como ponto de controle, destacamos, ainda, as </t>
    </r>
    <r>
      <rPr>
        <b/>
        <sz val="12"/>
        <color rgb="FF000000"/>
        <rFont val="Calibri"/>
        <family val="2"/>
      </rPr>
      <t>visitas técnicas ou gerenciais a empreendimentos financiados, as quais podem gerar apontamentos de ocorrências r</t>
    </r>
    <r>
      <rPr>
        <sz val="12"/>
        <color rgb="FF000000"/>
        <rFont val="Calibri"/>
        <family val="2"/>
      </rPr>
      <t>elacionadas à obtenção de financiamento que beneficie cultivos em áreas não contempladas no Zoneamento Agrícola de Risco Climático (ZARC) divulgado pelo Mapa. Tais visitas podem ensejar esclarecimentos do produtor rural e, em caso de materialização de riscos, culminar no registro da restrição cadastral em sistema interno do Banco e impossibilidade de o cliente acessar novos créditos".</t>
    </r>
  </si>
  <si>
    <t>Contratação de auditoria socioambiental</t>
  </si>
  <si>
    <t>TOTAL PONDERADO DA COLUNA</t>
  </si>
  <si>
    <t>Máximo de 20</t>
  </si>
  <si>
    <t>Não encontreo documento contendo "Os aspectos de gestão RSAC considerados na avaliação de risco desses clientes [clientes de grande porte] [que]foram revisados em 2023" para melhor orientar os analistas na análise de risco dos clientes." Tampouco encontrei definição dos parâmetros de classificação dos clientes por porte (i.e. faturamento, número de funcionários).</t>
  </si>
  <si>
    <t>GRSAC-2023 (p. 16): As principais bases de dados utilizadas para auxílio na identificação de risco social são as fornecidas pelos sítios da Plataforma SmartLab, Radar SIT  e Seção de Estatísticas de Acidentes do Trabalho do sítio do Ministério do Trabalho e Emprego. São utilizados ainda os dados presentes no Portal da Transparência, da Controladoria Geral da União, identificação das Entidades Privadas sem Fins Lucrativos Impedidas (CEPIM) e de Empresas Inidôneas e Suspensas (CEIS), além de notícias veiculadas em mídias (https://smartlabbr.org/ ; https://sit.trabalho.gov.br/radar/ ;  http://www3.mte.gov.br/geral/estatisticas.asp ;   https://portaldatransparencia.gov.br/  )</t>
  </si>
  <si>
    <t>GRSAC-2023, (p. 17): A principal fonte de informações para categorização e identificação de riscos climáticos físicos também foi trabalho de taxonomia definida pela FEBRABAN no “Guia Explicativo da Taxonomia Verde da FEBRABAN”.</t>
  </si>
  <si>
    <t>Consta no GRSAC-2023, (p. 18): Para o risco climático de transição não se verificou bases ou indicativos de atividades que permitam uma melhor avaliação, de forma que se considerou a avaliação de especialistas internos para determinação do conjunto de atividades de alto risco. Na gestão de ambos os riscos, climáticos físicos e climáticos de transição, o Banco do Nordeste realiza, sempre que necessário, análises com vistas a avaliar os impactos da sua materialização. Além disso, a Instituição é conservadora quanto às garantias solicitadas em seus principais projetos financiados, com a exigência de fianças bancárias que permitem a transferência do risco de crédito, integral ou parcial, risco para outras Instituições Financeiras.</t>
  </si>
  <si>
    <t>GRSAC-2023 (p. 22): Em 2023, o Banco do Nordeste aprimorou o exercício de avaliação de sensibilidade das carteiras de crédito para os riscos sociais, ambientais e climáticos por meio de modelo proprietário que classificou os munícipios de atuação do Banco em 3 níveis de criticidade – alto, médio e baixo.</t>
  </si>
  <si>
    <t xml:space="preserve">GRSAC-2023, (p.23): Em 2023, o Banco do Nordeste aprimorou o exercício de avaliação de sensibilidade das carteiras de crédito para os riscos sociais, ambientais e climáticos por meio de modelo proprietário que classificou os munícipios de atuação do Banco em 3 níveis de criticidade – alto, médio e baixo - para os riscos social, ambiental e climático, a partir de dados de bases externas diversas, tais como o AdaptaBrasil e o Atlas Digital de Desastres no Brasil. Foram abordados quatro (4) cenários apontando para análises de curto, médio e longo prazo, assim descritos: https://adaptabrasil.mcti.gov.br/  e  https://atlasdigital.mdr.gov.br/ . </t>
  </si>
  <si>
    <t>GRSAC-2023, (p. 25): Para os processos de identificação dos RSAC nas operações de crédito, o Banco considera, principalmente, a avaliação de aspectos relacionados com:
• Comprovação do licenciamento ambiental emitida pelos órgãos competentes sem prejuízo de outras licenças legalmente exigíveis de acordo com a legislação ambiental vigente;
• Outorga do uso da água, para atividades que impliquem alteração no regime, na quantidade ou na qualidade da água existente em um corpo de água nos termos disposto;
• Certidão de inexistência de embargos ambientais;
• Cadastro Ambiental Rural (CAR);
• Registros cadastrais e suas regularidades em consonância com as legislações vigentes e consultas à órgãos públicos externos, inclusive quanto aos bens dados em garantia.
Além dos aspectos acima, o rating dos clientes de grande porte considera aspectos de gestão RSAC, com avaliação realizada, no mínimo, anualmente e que considera a adequação do cliente quanto às ações sociais, ambientais e climáticas esperadas a partir da Política de Responsabilidade Social, Ambiental e Climática (PRSAC) do BNB. Os aspectos de gestão RSAC considerados na avaliação de risco desses clientes foram revisados em 2023 para melhor orientar os analistas na análise de risco dos clientes.</t>
  </si>
  <si>
    <t>GRSAC-2023, (p.27): Especificamente para riscos sociais, ambientais e climáticos, foi desenvolvido modelo para obtenção de matriz de risco setorial, tendo como principais critérios bases de dados externas de informações, tais como a Régua Multissetorial de Sensibilidade ao Risco Climático – metodologia de sensibilidade climática desenvolvida pela Febraban, lista de trabalho escravo, registro de emissões de gases de efeito estufa e lista pública de embargos ambientais. Os setores, a partir do modelo, são classificados como de alta, média e baixa exposição, podendo ser considerada, para fins de mitigação dessa classificação, a contribuição do setor para uma economia verde. Em 2023, a Declaração de Apetite por Riscos foi revisada com a inclusão de um indicador quantitativo para RSAC, o qual mensura o nível de concentração do saldo exposto a risco em setores de alto risco social, ambiental e climático.</t>
  </si>
  <si>
    <t>UNIVERSO DE OPERAÇÕES OU EMPRESAS</t>
  </si>
  <si>
    <t>FREQUÊNCIA</t>
  </si>
  <si>
    <t>Todos os setores econômicos sujeitos a licenciamento ambiental</t>
  </si>
  <si>
    <t>Setores econômicos com risco médio ou alto</t>
  </si>
  <si>
    <t xml:space="preserve">Apenas operações ou clientes/investimentos acima de um certo patamar financeiro – inclusive Project Finance </t>
  </si>
  <si>
    <t>Semestral ou menor</t>
  </si>
  <si>
    <t>GRSAC-2023, (p. 19): "O Banco possui metodologia [semestral, segundo consta na p. 28] para realizar o monitoramento da concentração do saldo exposto para verificação de situações mais suscetíveis de sofrer ou de causar danos sociais, ambientais ou climáticos (físico e de transição). Seguindo os critérios de proporcionalidade e relevância, esse monitoramento é realizado para atividades econômicas com exposições significativas, ou seja, que representem no mínimo 0,50% (meio por cento) do ativo total exposto do Banco. Esse acompanhamento é realizado por meio de indicador presente na RAS, o qual se manteve dentro dos níveis tolerados de risco durante todo o ano de 2023".
GRSAC-2023, (p.10):"...para efeito de gerenciamento dos riscos social, ambiental e climático, é verificada a exposição e concentração das operações de crédito do Banco em setores classificados como de alta, média e baixa exposição, podendo ser considerada, para fins de mitigação dessa classificação, a contribuição do setor para uma economia verde" - mas não indica frequência.</t>
  </si>
  <si>
    <t>Anual</t>
  </si>
  <si>
    <t xml:space="preserve">Consta na política Corporativa de gestao de riscos (p. 29): "São considerados, pela gestão de risco do Banco do Nordeste, como setores de atenção para o risco ambiental aqueles que abrigam atividades ou empreendimentos sujeitos ao licenciamento ambiental presentes no Anexo I da Resolução do Conselho Nacional do Meio Ambiente - CONAMA nº 237, de 19 de dezembro de 1997.
Consta, ainda, na Política corporativa de gestão de riscos: (p. 27) "Utilização de critérios sociais no processo de avaliação de risco dos clientes classificados no modelo Fundamentalista, o qual ocorre com periodicidade mínima anual, na forma do 1025-03-02; (p. 29) "Utilização de critérios ambientais no processo de avaliação de risco dos clientes classificados no modelo Fundamentalista, o qual ocorre com periodicidade mínima anual, na forma do 1025-03-02"; (p. 32):  Existência de estrutura segregada daquela de crédito e de logística para formular, aprimorar, promover e monitorar essa política para a adequada gestão do risco climático; item 59.5 Observação do efeito das mudanças climáticas no setor de atividade dos clientes classificados no modelo Fundamentalista, por ocasião da sua revisão de risco, o que ocorre com periodicidade mínima anual; </t>
  </si>
  <si>
    <t>GRSAC-2023 (p. 25): Além de aspectos como licenciamento, outorga e CAR, "o rating dos clientes de grande porte considera aspectos de gestão RSAC, com avaliação realizada, no mínimo, anualmente e que considera a adequação do cliente quanto às ações sociais, ambientais e climáticas esperadas a partir da Política de Responsabilidade Social, Ambiental e Climática (PRSAC) do BNB".</t>
  </si>
  <si>
    <t>Bienal</t>
  </si>
  <si>
    <t>Apenas quando tem conhecimento de fato novo relevante ou quando se refere a único ou poucos temas</t>
  </si>
  <si>
    <t>Não adota</t>
  </si>
  <si>
    <t>Total</t>
  </si>
  <si>
    <t>Máximo de 10</t>
  </si>
  <si>
    <t>Não encontrei: Declaração de Apetite a Riscos (RAS)</t>
  </si>
  <si>
    <t xml:space="preserve">Consta no GRSAC-2023, (p.17) : O Banco do Nordeste conta com controles em primeira linha que objetivam impedir a concessão de crédito para empreendimentos e clientes que não atendam adequadamente aos aspectos e diretrizes observados em sua Política de Responsabilidade Social, Ambiental e Climática, dentre os quais podem ser destacados: requerimento de licenças ambientais e demais documentações legais; rotinas de inclusão de restrições internas para clientes e/ou contrapartes que figurem com pendências socioambientais constatadas nas visitas de suporte técnico; e avaliação de risco englobando aspectos ambientais de operações de financiamento de grande porte, os quais foram revisados em 2023 de forma a melhor orientar os aspectos a serem observados pelos analistas de crédito.
</t>
  </si>
  <si>
    <t>GRSAC-2023, (p. 19): Em relação ao risco de crédito, são analisados os níveis de inadimplência por segmentos de clientes, setores econômicos, regiões geográficas. Dessa maneira, é realizado o acompanhamento da qualidade creditícia das exposições, certificando-se do correto enquadramento das operações como ativos problemáticos e ativos não problemáticos, conforme critérios próprios e os estabelecidos no art. 24 da Resolução CMN nº 4.557/2017.</t>
  </si>
  <si>
    <t>GRSAC-2023, (p. 14): O monitoramento dos indicadores da estratégia ambiental, social e de governança (ASG) do Banco é realizado semestralmente por meio do Relatório de Resultados dos Indicadores da Estratégia ASG disponibilizado pelo Ambiente de Políticas de Desenvolvimento Sustentável, a partir de informações fornecidas pelas unidades organizacionais responsáveis pelo tema tratado por cada indicador.</t>
  </si>
  <si>
    <t>GRSAC-2023, (p.19): O Banco possui metodologia para realizar o monitoramento da concentração do saldo exposto para verificação de situações mais suscetíveis de sofrer ou de causar danos sociais, ambientais ou climáticos (físico e de transição). Seguindo os critérios de proporcionalidade e relevância, esse monitoramento é realizado para atividades econômicas com exposições significativas, ou seja, que representem no mínimo 0,50% (meio por cento) do ativo total exposto do Banco. Esse acompanhamento é realizado por meio de indicador presente na RAS, o qual se manteve dentro dos níveis tolerados de risco durante todo o ano de 2023".</t>
  </si>
  <si>
    <t>GRSAC-2023, (p. 29): "...o monitoramento dos riscos SAC, em segunda linha, ocorre por meio do relatório de gerenciamento integrado de riscos, o qual tem por finalidade registrar e submeter às demais unidades que compõem a estrutura de gerenciamento de riscos, o resultado do gerenciamento dos riscos considerados relevantes para o Banco, à luz do que estabelece a Resolução CMN nº 4.557/2017. O relatório contém o detalhamento sobre o comportamento dos indicadores definidos na Declaração de Apetite a Riscos, assim como informações sobre o monitoramento de outros aspectos acerca dos riscos considerados relevantes, inclusive os de origem social, ambiental e climática. O reporte é realizado mensalmente para a Diretoria Executiva e Comitê de Sustentabilidade, Riscos e Capital (CSRC), e trimestralmente para o Conselho de Administração".</t>
  </si>
  <si>
    <t>GRSAC-2023, (p. 18): As informações qualitativas e quantitativas resultantes do gerenciamento de riscos sociais, ambientais e climáticos são consolidadas em informativos periódicos, que detalham as exposições no momento do descumprimento - "Exposure at default (EAD)” - e das perdas esperadas -“Expected Losses (EL)”, separando em ativo problemático e não problemático, bem como o agrupamento por níveis de risco, tipos de garantias, carteiras de risco, regiões geográficas e segmentos empresariais.</t>
  </si>
  <si>
    <t>GRSAC-2023, (p.13): Os indicadores estratégicos de resultados são avaliados trimestralmente, enquanto os indicadores estratégicos de impactos são avaliados anualmente.</t>
  </si>
  <si>
    <t>GRAU DE RELEVÂNCIA</t>
  </si>
  <si>
    <t>Negativa de crédito, suspensão de desembolsos ou vencimento antecipado de operações em razão de riscos socioambientais (percentual nos últimos 2 anos)</t>
  </si>
  <si>
    <t>Baixo - 0 ou 1 ponto</t>
  </si>
  <si>
    <t>Médio - 2 ou 3 pontos</t>
  </si>
  <si>
    <t>Alto - 4 ou 5 pontos</t>
  </si>
  <si>
    <t>0 a 2%</t>
  </si>
  <si>
    <t>2 a 8%</t>
  </si>
  <si>
    <t>Maior que 8%</t>
  </si>
  <si>
    <t>Máximo de 5</t>
  </si>
  <si>
    <t>Não há informação disponível referente ao % de negativas.</t>
  </si>
  <si>
    <t>AÇÃO ADOTADA</t>
  </si>
  <si>
    <t>Todos os setores econômicos sujeitos a licenciamento ambiental - 8 a 10 pontos</t>
  </si>
  <si>
    <t>Apenas setores econômicos com maior risco socioambiental  - 6 ou 7 pontos</t>
  </si>
  <si>
    <t>Apenas operações ou clientes acima de certo patamar financeiro (nesse caso, indicar o percentual dentre os valores destinados a empresas de setores sujeitos a licenciamento) - até 5 pontos</t>
  </si>
  <si>
    <t xml:space="preserve">Apenas Project Finance - até 3 pontos  </t>
  </si>
  <si>
    <t>Não adota - 0 pontos</t>
  </si>
  <si>
    <t xml:space="preserve">Repercussão do nível de risco nas condições da operação (taxa de juros, prazo de duração ou prazo de carência) </t>
  </si>
  <si>
    <t>Cláusula(s) contratual(s) de cumprimento das regulações socioambientais/dever de informar sobre autuações</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</si>
  <si>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</si>
  <si>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</si>
  <si>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</si>
  <si>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Relatório de Sustentabilidade, (p. 57): "Nos casos de constatação de danos ambientais ou de verificação da falta de imediato controle e correção dos impactos negativos causados, são adotadas as seguintes medidas: interpelação dos responsáveis; exigência de que o cliente adote as medidas cabíveis para a imediata correção dos fatores causadores dos impactos negativos ambientais verificados; desclassificação da operação e antecipação do vencimento; avaliação da ocorrência de negligência ou imperícia por parte do prestador de assessoria empresarial e técnica para adoção das medidas cabíveis." (medida similar)</t>
  </si>
  <si>
    <t>Plano de ação ou compromisso equivalente com  prazos e metas claros para cadeia de produção</t>
  </si>
  <si>
    <t>Garantias adicionais ou seguro</t>
  </si>
  <si>
    <t>.</t>
  </si>
  <si>
    <t>Existência de indicadores específicos para mensuração de impacto (indicando-se quais são) - até 3,5 pontos</t>
  </si>
  <si>
    <t xml:space="preserve">Percentual no portfólio de crédito - até 6,5 pontos </t>
  </si>
  <si>
    <t>Educação e/ou empregabilidade para população de baixa renda</t>
  </si>
  <si>
    <t xml:space="preserve">Consta do Framework de Financiamento Sustentável (pg. 21) o financiamento a infraestrutura, materiais e insumos para escolas públicas localizadas em Municípios vulneráveis. </t>
  </si>
  <si>
    <t xml:space="preserve">Adaptação a riscos climáticos físicos </t>
  </si>
  <si>
    <t xml:space="preserve">Produção, geração ou distribuição de energia elétrica de baixo carbono (exclui grandes hidrelétricas) </t>
  </si>
  <si>
    <t>O Framework de Financiamento Sustentável inclui Energias Renováveis, com indicadores de impacto (p. 17)</t>
  </si>
  <si>
    <t xml:space="preserve">Consta no Relatório Resultados de Indicadores ASG, (p. 3), o indicador Financiamento em energia renovável (contabilizando apenas recursos FNE) - Valores do financiamento para geração centralizada de energia renovável, micro e minigeração distribuída. No relatório de Sustentabilidade, (p. 5): "A participação no desenvolvimento sustentável contou também com o aporte financeiro de R$ 7,74 bilhões destinados à expansão da geração centralizada e micro e minigeração distribuídas de energia elétrica de fontes renováveis..."
</t>
  </si>
  <si>
    <t>Eficiência energética</t>
  </si>
  <si>
    <t>O Framework de Financiamento Sustentável inclui Eficiência Energética, com indicadores de impacto (p. 17)</t>
  </si>
  <si>
    <t>Produção de combustíveis de baixo carbono /aquisição de veículos de baixo carbono</t>
  </si>
  <si>
    <t>O Framework (p. 20) inclui aquisição de veículos elétricos e projetos de transporte público eletrificado (metrô, VLT, teleférico)</t>
  </si>
  <si>
    <t>Infraestrutura de mobilidade urbana ativa</t>
  </si>
  <si>
    <t>O Framework de Financiamento Sustentável inclui projetos para a construção, extensão e melhoria de ciclovias, passagens de pedestres e calçadas</t>
  </si>
  <si>
    <t>Biodiversidade terrestre (mitigação de riscos)</t>
  </si>
  <si>
    <t>O Framework de Financiamento Sustentável inclui Agricultura Sustentável (p. 15),  Agricultura e Floresta Sustentável Certificada (p. 16) e Conservação da Biodiversidade Terrestre e Aquática (p. 16), com critérios de elegibilidade e indicadores de impacto</t>
  </si>
  <si>
    <t>Biodiversidade terrestre (restauração)</t>
  </si>
  <si>
    <t>Consta no Relatório de Sustentabilidade, (p. 78): alocação de R$ 28,6 milhões para aplicação a partir de 2024 a fundos de inovação e pesquisa sendo parte ao Floresta Viva – Parceria BNB/BNDES – no montante de R$ 5,0 milhões, com vistas ao apoio financeiro conjunto a projetos de restauração ecológica, tendo como foco projetos de reflorestamento de espécies nativas em biomas existentes na área de atuação do Banco do Nordeste.     0,0044% do portfólio</t>
  </si>
  <si>
    <t>Preservação da biodiversidade e/ou mitigação de riscos de poluição de água doce</t>
  </si>
  <si>
    <t>O Framework de Financiamento Sustentável inclui Conservação da Biodiversidade Terrestre e Aquática (p. 16), com critérios de elegibilidade e indicadores de impacto</t>
  </si>
  <si>
    <t>Descontaminação de água doce</t>
  </si>
  <si>
    <t>Eficiência hídrica</t>
  </si>
  <si>
    <t xml:space="preserve">No Framework de Financiamento Sustentável, no item Saneamento, exige-se redução de ao menos 20% do uso de água ( </t>
  </si>
  <si>
    <t>Preservação da biodiversidade e/ou mitigação de riscos de poluição marítima</t>
  </si>
  <si>
    <t>Restauração de ecossistemas marinhos</t>
  </si>
  <si>
    <t>Mitigação de riscos de poluição do solo ou uso eficiente do solo para fins agrícolas</t>
  </si>
  <si>
    <t xml:space="preserve">Consta no Relatório Resultados de Indicadores ASG, (p. 3), os indicadores Financiamento à agricultura familiar e Financiamento ao agronegócio sustentável (contabiliza apenas recursos do FNE) - Valores destinados a operações sustentáveis no agronegócio. </t>
  </si>
  <si>
    <t>Descontaminação do solo</t>
  </si>
  <si>
    <t>Mitigação de riscos de poluição atmosférica</t>
  </si>
  <si>
    <t>Uso eficiente de matéria-prima</t>
  </si>
  <si>
    <t>Gestão adequada de resíduos sólidos (prevenção de poluição)</t>
  </si>
  <si>
    <t>Consta do Framework de Financiamento Sustentável (p. 19) a elegibilidade de projetos de gerenciamento de resíduos, incluindo compostagem, reciclagem, reutilização e geração de energia</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</si>
  <si>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</si>
  <si>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</si>
  <si>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</si>
  <si>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</si>
  <si>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</si>
  <si>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</si>
  <si>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</si>
  <si>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Construção, reforma, ampliação ou melhoria de infraestrutura e aquisição de materiais e insumos para unidades de saúde públicas, privadas conveniadas ao SUS ou privadas localizadas em Municípios vulneráveis</t>
  </si>
  <si>
    <t>Saúde e segurança do consumidor</t>
  </si>
  <si>
    <t>Desenvolvimento local (inclui turismo sustentável)/ apoio a MPMEs</t>
  </si>
  <si>
    <t>Consta do Framework de Financiamento Sustentável o financiamento a MEI, micro, pequenas e médias empresas (p. 23), com indicadores de elegibiidade focados em regiões e pessoas vulneráveis. Também consta o Turismo Sustentável (ecoturismo), com critérios de elegibilidade específicos (p. 25).</t>
  </si>
  <si>
    <r>
      <t xml:space="preserve">Consta no Relatório da Administração 2023 (p. 45): "os empréstimos de curto prazo, destinados ao Microcrédito Urbano (Crediamigo), Crédito Direto ao Consumidor (CDC), Capital de Giro, Cartão de Crédito, Conta Garantida, Câmbio e Desconto, atingiram o valor de R$ 12,72 bilhões (aumento de 4,8% em relação ao ano de 2022) e representaram 21,8% do valor contratado no exercício de 2023. Dentre as contratações de curto prazo, destaca-se o programa do </t>
    </r>
    <r>
      <rPr>
        <b/>
        <sz val="12"/>
        <color rgb="FF000000"/>
        <rFont val="Calibri"/>
        <family val="2"/>
      </rPr>
      <t>Crediamigo, que abrangeu 83,6% desse volume, alcançando montante de R$ 10,64 bilhões".</t>
    </r>
    <r>
      <rPr>
        <sz val="12"/>
        <color rgb="FF000000"/>
        <rFont val="Calibri"/>
        <family val="2"/>
      </rPr>
      <t xml:space="preserve"> Relatório de Sustentabilidade, (p. 5):   "Em 2023, o Banco do Nordeste superou a marca de 1,9 milhão de clientes ativos no programa Crediamigo (microcrédito urbano) e 1,3 milhão de clientes ativos no Agroamigo (microcrédito rural), com aplicação de R$ 10,64 bilhões para fomento ao microempreendedor urbano e R$ 5,67 bilhões ao microempreendedor rural". </t>
    </r>
  </si>
  <si>
    <t>Promoção da equidade de gênero</t>
  </si>
  <si>
    <t>Consta do Framework de Financiamento Sustentável o financiamento com foco em inclusão de gênero (p. 24), abrangendo empresas lideradas por mulheres.</t>
  </si>
  <si>
    <t xml:space="preserve">51% (dos financiamentos do Agroamigo foram realizados por mulheres)       Crediamigo Delas:  mais de R$ 821 milhões desembolsados; aproximadamente 332 mil operações". No Relatório de Sustentabilidade (p. 49), consta "O Crediamigo Delas é uma linha de crédito do Banco do Nordeste destinada a financiar atividades produtivas para mulheres empreendedoras que atuam no setor informal e formal da economia -  </t>
  </si>
  <si>
    <t>Promoção da equidade étnica</t>
  </si>
  <si>
    <t>Consta do Framework de Financiamento Sustentável o financiamento a MEI, micro, pequenas e médias empresas (p. 23), com indicadores e critérios de elegibiidade focados em regiões e pessoas vulneráveis (inclusive negros e pardos).</t>
  </si>
  <si>
    <t>Infraestrutura para integração de pessoas com deficiência</t>
  </si>
  <si>
    <t>Proteção do patrimônio culturaL</t>
  </si>
  <si>
    <t>Habitação para população de baixa renda</t>
  </si>
  <si>
    <t>Água e esgoto para comunidades periféricas</t>
  </si>
  <si>
    <t>Consta do Framework de Financiamento Sustentável projetos para ampliacação do sistema de água e esgoto (p. 20)</t>
  </si>
  <si>
    <t>No Relatório de Sustentabilidade, (p. 5), consta: "A participação no desenvolvimento sustentável contou também com o aporte financeiro de .. R$ 3,09 bilhões aplicados em projetos que viabilizaram o acesso à água e ao saneamento, ... , que tem uma contribuição positiva de natureza social e ambiental muito significativa".</t>
  </si>
  <si>
    <t>Coleta de lixo para comunidades periféricas</t>
  </si>
  <si>
    <t>Percentual no portfólio</t>
  </si>
  <si>
    <t>Categoria da atividade econômica financiada</t>
  </si>
  <si>
    <t>Percentual alto (mais de 40%) no portfólio</t>
  </si>
  <si>
    <t xml:space="preserve">Percentual médio (mais de 20 e até 40%) no portfólio </t>
  </si>
  <si>
    <t>Percentual baixo (0 a 20%) no portfólio</t>
  </si>
  <si>
    <t>Ausente no portfólio</t>
  </si>
  <si>
    <t>Setores econômicos de alto risco socioambiental</t>
  </si>
  <si>
    <t>Consta no Relatório de Sustentabilidade (p. 41) a tabela com setores e repercussões economicas em 2023. O setor agrícola representa 22% das contratações FNE; o setor de infraestrutura representou 27% das contratações. Juntos somam aproximadamente 49% do portfolio FNE.</t>
  </si>
  <si>
    <t xml:space="preserve">Setores econômicos de risco socioambiental médio </t>
  </si>
  <si>
    <t>Setores econômicos de risco socioambiental baixo ou nenhum</t>
  </si>
  <si>
    <t>Consta no Relatorio de Sustentabilidade, (p. 34): Na perspectiva de transversalidade entre os riscos, estão presentes em nosso processo de crédito: avaliação dos riscos climáticos físicos incidentes sobre a produção agrícola e pecuária financiadas, por meio da adoção de zoneamentos, por exemplo, o Zoneamento Agroecológico da Cana-de-açúcar, elaborado pela Empresa Brasileira de Pesquisa Agropecuária (Embrapa) e utilizado previamente à concessão do crédito para expansão do plantio; verificação da aptidão dos municípios ao desenvolvimento da atividade de recria e engorda de gado; o financiamento de quaisquer finalidades da atividade de bovinocultura de leite e de corte somente para empreendimentos localizados nos municípios intitulados como vocacionados; controles dos desembolsos das operações de financiamento de custeio agrícola, que só devem ocorrer em linha com os cronogramas que consideram o período estabelecido pelo zoneamento; renovações automáticas de custeios de lavouras que estejam zoneadas pelo Ministério da Agricultura e Pecuária (Mapa), que ocorrem de acordo com os prazos definidos no zoneamento. Como ponto de controle, destacamos, ainda, as visitas técnicas ou gerenciais a empreendimentos financiados, as quais podem gerar apontamentos de ocorrências relacionadas à obtenção de financiamento que beneficie cultivos em áreas não contempladas no Zoneamento Agrícola de Risco Climático (ZARC) divulgado pelo Mapa. Tais visitas podem ensejar esclarecimentos do produtor rural e, em caso de materialização de riscos, culminar no registro da restrição cadastral em sistema interno do Banco e impossibilidade de o cliente acessar novos créditos.</t>
  </si>
  <si>
    <t>CATEGORIA DA EMPRESA FINANCIADA E DE SUA CADEIA DE PRODUÇÃO</t>
  </si>
  <si>
    <t>Informação completa (georreferenciada ou microbacia hidrográfica) - 10 pontos</t>
  </si>
  <si>
    <t>Município/bioma - 5 pontos</t>
  </si>
  <si>
    <t>Ausente (informação apenas sobre a sede no caso de empresas com múltiplos estabelecimentos) - 0 pontos</t>
  </si>
  <si>
    <t>Alto risco socioambiental</t>
  </si>
  <si>
    <t>Risco socioambiental médio</t>
  </si>
  <si>
    <t>Risco socioambiental baixo ou nenhum risco</t>
  </si>
  <si>
    <t>Percentual possivelmente alto na coluna B por conta do crédito rural e na segunda coluna por conta do crédito para MPMEs e pessoas físicas, mas não foram encontrados dados agregados</t>
  </si>
  <si>
    <t>No Relatório de Administração (p. 55),  consta: "O segmento Empresarial é composto por empresas de pequeno-médio, médio e grande portes, abrangendo as pessoas jurídicas com faturamento anual superior a R$ 4,8 milhões até R$ 400 milhões. Ao final do ano de 2023 o segmento alcançou o quantitativo de 19.385 clientes, apresentando um incremento de 14,8% em relação à base de clientes existentes no final do ano de 2022. Durante o ano de 2023, contratou operações com FNE que totalizaram R$ 4,91 bilhões, exceto clientes rurais. Desse total, R$ 2,34 bilhões foram contratados com o Porte Pequeno-Médio que é um porte prioritário dentro da programação do FNE 2023. Referido segmento apresentou um ativo de R$ 26,96 bilhões, por meio de 56.824 operações de crédito (posição: novembro de 2023).</t>
  </si>
  <si>
    <t>PERCENTUAL NO PORTFÓLIO</t>
  </si>
  <si>
    <t>Categoria da empresa financiada e de sua cadeia de produção</t>
  </si>
  <si>
    <t>Percentual baixo (até 20%) no portfólio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</si>
  <si>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</si>
  <si>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</si>
  <si>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</si>
  <si>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</si>
  <si>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</si>
  <si>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</si>
  <si>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 xml:space="preserve">Não foram encontradas informações </t>
  </si>
  <si>
    <t>SITUAÇÃO NA IF</t>
  </si>
  <si>
    <t>Deficiente – 0 ou 1 ponto</t>
  </si>
  <si>
    <t>Médio – 2 a 6 pontos</t>
  </si>
  <si>
    <t>Bom/ótimo – 7 a 10 pontos</t>
  </si>
  <si>
    <t>Tema tratado em Diretoria de área-fim</t>
  </si>
  <si>
    <t>Relatório de Riscos e Oportunidades, (p. 3-6) cita instâncias de governança e responsabilidades  em níveis estratégico, de controle e conformidade, e tático e operacional; descreve, ainda, responsabilidades específicas de cada uma e suas interconexões. Por exemplo: Diretoria de Controle e Risco - Monitorar o desempenho das unidades gestoras dos riscos sociais, ambientais e climáticos;</t>
  </si>
  <si>
    <t>Participação feminina na Diretoria</t>
  </si>
  <si>
    <t xml:space="preserve">Consta no Relatório de Sustentabilidade (p. 99): Diretoria executiva: 1 mulher dentre 6 cargos (16% da categoria funcional); e Gestão principal: 81 mulheres dentre 459 cargos (17,6%) da categoria funcional)
</t>
  </si>
  <si>
    <t>Participação negra na Diretoria</t>
  </si>
  <si>
    <t>Consta no Relatório de Sustentabilidade (p. 101): Diretoria executiva o total de uma pessoa parda apenas: 1 pessoa parda e 0 pretas/negras dentre 6 cargos (16% da categoria funcional); e na Gestão principal um total de 15,7% sendo 64 pessoas pardas (14%) e 8 pessoas pretas/negras (1,7%) dentre 459 cargos da categoria funcional)</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</si>
  <si>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</si>
  <si>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</si>
  <si>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</si>
  <si>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 xml:space="preserve">
Segundo consta no Relat. Sust. (p. 74-75), com relação a treinamentos de equipes de áreas-fim, o foco em 2023 esteve em capacitações ligadas a integridade que tiveram mais de 2290 pessoas capacitadas considerando gestão principal, intermediária, coordenação, funções técnicas e outros.
</t>
  </si>
  <si>
    <t>Integração de fatores de sustentabilidade na remuneração da Diretoria</t>
  </si>
  <si>
    <t>Consta no Relatório de Sustentabilidade, (p. 30): A Diretoria executiva recebe RVA. Na RVA, cada dirigente é avaliado nas dimensões "Colegiada e Individual", "Unidade de Negócios" (Diretoria Específica) e "Corporativa e Colegiada". Para cada dimensão incide um conjunto de indicadores de desempenho, que rece- bem uma pontuação decorrente do alcance da meta...Os indicadores estão distribuídos nas dimensões econômico-financeira, política pública e governança corporativa, abrangendo temas como: diversidade; financiamentos em setores econômicos de contribuição social, ambiental e climática positiva; distribuição de crédito por setores, territórios e portes prioritários." Não constam infomrações adicionais na política de remuneração, nem entre os indicadores ASG - faltando, portanto, transparência quanto aos critérios aplicados.</t>
  </si>
  <si>
    <t>Integração de fatores de sustentabilidade na remuneração de gerentes</t>
  </si>
  <si>
    <t xml:space="preserve">Não há menção </t>
  </si>
  <si>
    <r>
      <rPr>
        <sz val="12"/>
        <color rgb="FF000000"/>
        <rFont val="Calibri"/>
        <family val="2"/>
      </rPr>
      <t xml:space="preserve">Frequência de atualização de Políticas, Planos e Manuais de Procedimentos e abrangência do universo de </t>
    </r>
    <r>
      <rPr>
        <i/>
        <sz val="12"/>
        <color rgb="FF000000"/>
        <rFont val="Calibri"/>
        <family val="2"/>
        <scheme val="minor"/>
      </rPr>
      <t>stakeholders</t>
    </r>
  </si>
  <si>
    <t>A  PRSAC deve ser revisada no mínimo a cada três anos ou quando da ocorrência de mudança regulatória ou eventos considerados relevantes pelo Banco (PRSAC, p. 7). O universo de stakeholders está definido de forma adequada.</t>
  </si>
  <si>
    <t>Canal específico para recebimento de reclamações quanto a impactos socioambientais de empreendimentos financiados</t>
  </si>
  <si>
    <t xml:space="preserve">Não há </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</si>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</sst>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0">
    <font>
      <sz val="12"/>
      <color rgb="FF000000"/>
      <name val="Calibri"/>
      <scheme val="minor"/>
    </font>
    <font>
      <sz val="12"/>
      <color rgb="FF000000"/>
      <name val="Calibri"/>
      <family val="2"/>
    </font>
    <font>
      <b/>
      <sz val="16"/>
      <color rgb="FF000000"/>
      <name val="Calibri"/>
      <family val="2"/>
    </font>
    <font>
      <sz val="12"/>
      <name val="Calibri"/>
      <family val="2"/>
    </font>
    <font>
      <b/>
      <sz val="12"/>
      <color rgb="FF000000"/>
      <name val="Calibri"/>
      <family val="2"/>
    </font>
    <font>
      <sz val="14"/>
      <color rgb="FF000000"/>
      <name val="Calibri"/>
      <family val="2"/>
    </font>
    <font>
      <sz val="16"/>
      <color rgb="FFFF0000"/>
      <name val="Calibri"/>
      <family val="2"/>
    </font>
    <font>
      <sz val="9"/>
      <color rgb="FF000000"/>
      <name val="Calibri"/>
      <family val="2"/>
    </font>
    <font>
      <sz val="10"/>
      <color rgb="FF000000"/>
      <name val="Calibri"/>
      <family val="2"/>
    </font>
    <font>
      <sz val="12"/>
      <color rgb="FFFF0000"/>
      <name val="Calibri"/>
      <family val="2"/>
    </font>
    <font>
      <sz val="12"/>
      <color rgb="FF000000"/>
      <name val="Calibri"/>
      <family val="2"/>
      <scheme val="minor"/>
    </font>
    <font>
      <sz val="12"/>
      <color theme="1"/>
      <name val="Calibri"/>
      <family val="2"/>
      <scheme val="minor"/>
    </font>
    <font>
      <i/>
      <sz val="12"/>
      <color rgb="FF000000"/>
      <name val="Calibri"/>
      <family val="2"/>
      <scheme val="minor"/>
    </font>
    <font>
      <sz val="9"/>
      <name val="Calibri"/>
      <family val="2"/>
    </font>
    <font>
      <sz val="9"/>
      <color rgb="FF000000"/>
      <name val="Calibri"/>
      <family val="2"/>
      <scheme val="minor"/>
    </font>
    <font>
      <sz val="9"/>
      <name val="Calibri"/>
      <family val="2"/>
      <scheme val="minor"/>
    </font>
    <font>
      <b/>
      <sz val="9"/>
      <name val="Calibri"/>
      <family val="2"/>
    </font>
    <font>
      <b/>
      <sz val="10"/>
      <color rgb="FF000000"/>
      <name val="Calibri"/>
      <family val="2"/>
    </font>
    <font>
      <sz val="12"/>
      <color rgb="FFFF0000"/>
      <name val="Calibri"/>
      <family val="2"/>
      <scheme val="minor"/>
    </font>
    <font>
      <sz val="11"/>
      <color rgb="FF000000"/>
      <name val="Aptos Narrow"/>
      <family val="2"/>
    </font>
  </fonts>
  <fills count="18">
    <fill>
      <patternFill patternType="none"/>
    </fill>
    <fill>
      <patternFill patternType="gray125"/>
    </fill>
    <fill>
      <patternFill patternType="solid">
        <fgColor rgb="FFD0CECE"/>
        <bgColor rgb="FFD0CECE"/>
      </patternFill>
    </fill>
    <fill>
      <patternFill patternType="solid">
        <fgColor rgb="FFDDEBF7"/>
        <bgColor rgb="FFDDEBF7"/>
      </patternFill>
    </fill>
    <fill>
      <patternFill patternType="solid">
        <fgColor rgb="FFF8CBAD"/>
        <bgColor rgb="FFF8CBAD"/>
      </patternFill>
    </fill>
    <fill>
      <patternFill patternType="solid">
        <fgColor rgb="FFFCE4D6"/>
        <bgColor rgb="FFFCE4D6"/>
      </patternFill>
    </fill>
    <fill>
      <patternFill patternType="solid">
        <fgColor rgb="FFFFFFFF"/>
        <bgColor rgb="FFFFFFFF"/>
      </patternFill>
    </fill>
    <fill>
      <patternFill patternType="solid">
        <fgColor rgb="FFE2EFDA"/>
        <bgColor rgb="FFE2EFDA"/>
      </patternFill>
    </fill>
    <fill>
      <patternFill patternType="solid">
        <fgColor rgb="FF5B9BD5"/>
        <bgColor rgb="FF5B9BD5"/>
      </patternFill>
    </fill>
    <fill>
      <patternFill patternType="solid">
        <fgColor rgb="FFF2F2F2"/>
        <bgColor rgb="FFF2F2F2"/>
      </patternFill>
    </fill>
    <fill>
      <patternFill patternType="solid">
        <fgColor rgb="FFE7E6E6"/>
        <bgColor rgb="FFE7E6E6"/>
      </patternFill>
    </fill>
    <fill>
      <patternFill patternType="solid">
        <fgColor rgb="FFD9E1F2"/>
        <bgColor rgb="FFD9E1F2"/>
      </patternFill>
    </fill>
    <fill>
      <patternFill patternType="solid">
        <fgColor theme="5" tint="0.79998168889431442"/>
        <bgColor indexed="64"/>
      </patternFill>
    </fill>
    <fill>
      <patternFill patternType="solid">
        <fgColor theme="0"/>
        <bgColor indexed="64"/>
      </patternFill>
    </fill>
    <fill>
      <patternFill patternType="solid">
        <fgColor rgb="FFFFCCCC"/>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s>
  <borders count="20">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bottom style="hair">
        <color rgb="FF000000"/>
      </bottom>
      <diagonal/>
    </border>
    <border>
      <left style="thick">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top/>
      <bottom/>
      <diagonal/>
    </border>
    <border>
      <left/>
      <right/>
      <top style="hair">
        <color rgb="FF000000"/>
      </top>
      <bottom/>
      <diagonal/>
    </border>
    <border>
      <left style="hair">
        <color rgb="FF000000"/>
      </left>
      <right style="hair">
        <color rgb="FF000000"/>
      </right>
      <top/>
      <bottom/>
      <diagonal/>
    </border>
    <border>
      <left style="thin">
        <color indexed="64"/>
      </left>
      <right style="hair">
        <color rgb="FF000000"/>
      </right>
      <top style="hair">
        <color rgb="FF000000"/>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s>
  <cellStyleXfs count="1">
    <xf numFmtId="0" fontId="0" fillId="0" borderId="0"/>
  </cellStyleXfs>
  <cellXfs count="162">
    <xf numFmtId="0" fontId="0" fillId="0" borderId="0" xfId="0"/>
    <xf numFmtId="0" fontId="1" fillId="0" borderId="0" xfId="0" applyFont="1"/>
    <xf numFmtId="0" fontId="2" fillId="0" borderId="0" xfId="0" applyFont="1" applyAlignment="1">
      <alignment vertical="center"/>
    </xf>
    <xf numFmtId="9" fontId="1" fillId="0" borderId="0" xfId="0" applyNumberFormat="1"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6" fillId="0" borderId="7"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xf>
    <xf numFmtId="14" fontId="1" fillId="0" borderId="0" xfId="0" applyNumberFormat="1" applyFont="1" applyAlignment="1">
      <alignment horizontal="center"/>
    </xf>
    <xf numFmtId="0" fontId="1" fillId="4" borderId="1" xfId="0" applyFont="1" applyFill="1" applyBorder="1" applyAlignment="1">
      <alignment horizontal="center" vertical="center"/>
    </xf>
    <xf numFmtId="0" fontId="1" fillId="4" borderId="1" xfId="0" applyFont="1" applyFill="1" applyBorder="1" applyAlignment="1">
      <alignment horizontal="left" vertical="center"/>
    </xf>
    <xf numFmtId="0" fontId="1" fillId="5" borderId="1" xfId="0" applyFont="1" applyFill="1" applyBorder="1" applyAlignment="1">
      <alignment horizontal="left"/>
    </xf>
    <xf numFmtId="0" fontId="7" fillId="6" borderId="0" xfId="0" applyFont="1" applyFill="1" applyAlignment="1">
      <alignment horizontal="center"/>
    </xf>
    <xf numFmtId="0" fontId="7" fillId="6" borderId="0" xfId="0" applyFont="1" applyFill="1" applyAlignment="1">
      <alignment horizontal="left" vertical="top" wrapText="1"/>
    </xf>
    <xf numFmtId="0" fontId="7" fillId="6" borderId="0" xfId="0" applyFont="1" applyFill="1" applyAlignment="1">
      <alignment horizontal="left" wrapText="1"/>
    </xf>
    <xf numFmtId="0" fontId="7" fillId="0" borderId="0" xfId="0" applyFont="1" applyAlignment="1">
      <alignment horizontal="left" wrapText="1"/>
    </xf>
    <xf numFmtId="0" fontId="1" fillId="5" borderId="1" xfId="0" applyFont="1" applyFill="1" applyBorder="1" applyAlignment="1">
      <alignment horizontal="left" wrapText="1"/>
    </xf>
    <xf numFmtId="0" fontId="1" fillId="0" borderId="0" xfId="0" applyFont="1" applyAlignment="1">
      <alignment horizontal="left"/>
    </xf>
    <xf numFmtId="9" fontId="1" fillId="7" borderId="1" xfId="0" applyNumberFormat="1" applyFont="1" applyFill="1" applyBorder="1" applyAlignment="1">
      <alignment horizontal="center"/>
    </xf>
    <xf numFmtId="0" fontId="1"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left" vertical="center"/>
    </xf>
    <xf numFmtId="0" fontId="8" fillId="4" borderId="1" xfId="0" applyFont="1" applyFill="1" applyBorder="1" applyAlignment="1">
      <alignment horizontal="left" vertical="center" wrapText="1"/>
    </xf>
    <xf numFmtId="0" fontId="8" fillId="6" borderId="0" xfId="0" applyFont="1" applyFill="1" applyAlignment="1">
      <alignment horizontal="center" wrapText="1"/>
    </xf>
    <xf numFmtId="0" fontId="1" fillId="0" borderId="1" xfId="0" applyFont="1" applyBorder="1" applyAlignment="1">
      <alignment horizontal="center" vertical="center" wrapText="1"/>
    </xf>
    <xf numFmtId="0" fontId="8" fillId="6" borderId="0" xfId="0" applyFont="1" applyFill="1" applyAlignment="1">
      <alignment horizontal="left" wrapText="1"/>
    </xf>
    <xf numFmtId="0" fontId="1" fillId="0" borderId="1" xfId="0" applyFont="1" applyBorder="1" applyAlignment="1">
      <alignment horizontal="left" vertical="center" wrapText="1"/>
    </xf>
    <xf numFmtId="0" fontId="4" fillId="0" borderId="0" xfId="0" applyFont="1" applyAlignment="1">
      <alignment vertical="center"/>
    </xf>
    <xf numFmtId="0" fontId="1" fillId="0" borderId="1" xfId="0" applyFont="1" applyBorder="1" applyAlignment="1">
      <alignment vertical="top" wrapText="1"/>
    </xf>
    <xf numFmtId="0" fontId="8" fillId="0" borderId="0" xfId="0" applyFont="1" applyAlignment="1">
      <alignment horizontal="left" wrapText="1"/>
    </xf>
    <xf numFmtId="0" fontId="8" fillId="6" borderId="0" xfId="0" applyFont="1" applyFill="1" applyAlignment="1">
      <alignment horizontal="left" vertical="top" wrapText="1"/>
    </xf>
    <xf numFmtId="0" fontId="1" fillId="3" borderId="1" xfId="0" applyFont="1" applyFill="1" applyBorder="1" applyAlignment="1">
      <alignment horizontal="center" wrapText="1"/>
    </xf>
    <xf numFmtId="0" fontId="1" fillId="0" borderId="0" xfId="0" applyFont="1" applyAlignment="1">
      <alignment horizontal="center" wrapText="1"/>
    </xf>
    <xf numFmtId="0" fontId="8" fillId="6" borderId="8" xfId="0" applyFont="1" applyFill="1" applyBorder="1" applyAlignment="1">
      <alignment horizontal="center" wrapText="1"/>
    </xf>
    <xf numFmtId="0" fontId="8" fillId="6" borderId="9" xfId="0" applyFont="1" applyFill="1" applyBorder="1" applyAlignment="1">
      <alignment horizontal="left" wrapText="1"/>
    </xf>
    <xf numFmtId="0" fontId="8" fillId="0" borderId="0" xfId="0" applyFont="1" applyAlignment="1">
      <alignment horizontal="left" vertical="center" wrapText="1"/>
    </xf>
    <xf numFmtId="0" fontId="1"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applyAlignment="1">
      <alignment horizontal="center" vertical="center"/>
    </xf>
    <xf numFmtId="0" fontId="1" fillId="5" borderId="10" xfId="0" applyFont="1" applyFill="1" applyBorder="1" applyAlignment="1">
      <alignment horizontal="center" vertical="center" wrapText="1"/>
    </xf>
    <xf numFmtId="0" fontId="8" fillId="6" borderId="1" xfId="0"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165" fontId="1" fillId="7" borderId="1" xfId="0" applyNumberFormat="1" applyFont="1" applyFill="1" applyBorder="1" applyAlignment="1">
      <alignment horizontal="center" vertical="center"/>
    </xf>
    <xf numFmtId="0" fontId="1" fillId="3" borderId="1" xfId="0" applyFont="1" applyFill="1" applyBorder="1" applyAlignment="1">
      <alignment horizontal="center" vertical="center"/>
    </xf>
    <xf numFmtId="0" fontId="1" fillId="5" borderId="10" xfId="0" applyFont="1" applyFill="1" applyBorder="1" applyAlignment="1">
      <alignment horizontal="center" vertical="center"/>
    </xf>
    <xf numFmtId="0" fontId="8" fillId="6" borderId="1" xfId="0" applyFont="1" applyFill="1" applyBorder="1" applyAlignment="1">
      <alignment horizontal="left" vertical="center" wrapText="1"/>
    </xf>
    <xf numFmtId="0" fontId="8" fillId="9" borderId="1"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8" fillId="6" borderId="1" xfId="0" applyFont="1" applyFill="1" applyBorder="1" applyAlignment="1">
      <alignment horizontal="left" vertical="top" wrapText="1"/>
    </xf>
    <xf numFmtId="0" fontId="8" fillId="9" borderId="1" xfId="0" applyFont="1" applyFill="1" applyBorder="1" applyAlignment="1">
      <alignment horizontal="left" vertical="top" wrapText="1"/>
    </xf>
    <xf numFmtId="0" fontId="1" fillId="5" borderId="1" xfId="0" applyFont="1" applyFill="1" applyBorder="1" applyAlignment="1">
      <alignment horizontal="center" vertical="center"/>
    </xf>
    <xf numFmtId="0" fontId="8" fillId="3" borderId="1" xfId="0" applyFont="1" applyFill="1" applyBorder="1" applyAlignment="1">
      <alignment horizontal="center" vertical="center"/>
    </xf>
    <xf numFmtId="9" fontId="1" fillId="7" borderId="1" xfId="0" applyNumberFormat="1" applyFont="1" applyFill="1" applyBorder="1" applyAlignment="1">
      <alignment horizontal="center" vertical="center"/>
    </xf>
    <xf numFmtId="9" fontId="1" fillId="3" borderId="1" xfId="0" applyNumberFormat="1" applyFont="1" applyFill="1" applyBorder="1" applyAlignment="1">
      <alignment horizontal="center" vertical="center"/>
    </xf>
    <xf numFmtId="164" fontId="1" fillId="8" borderId="1" xfId="0" applyNumberFormat="1" applyFont="1" applyFill="1"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xf>
    <xf numFmtId="0" fontId="1" fillId="5" borderId="1" xfId="0" applyFont="1" applyFill="1" applyBorder="1" applyAlignment="1">
      <alignment horizontal="center"/>
    </xf>
    <xf numFmtId="0" fontId="8" fillId="0" borderId="1" xfId="0" applyFont="1" applyBorder="1" applyAlignment="1">
      <alignment horizontal="left" vertical="top"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11" borderId="1" xfId="0" applyFont="1" applyFill="1" applyBorder="1" applyAlignment="1">
      <alignment horizontal="center" vertical="center"/>
    </xf>
    <xf numFmtId="0" fontId="1" fillId="0" borderId="0" xfId="0" applyFont="1" applyAlignment="1">
      <alignment horizontal="left" vertical="center" wrapText="1"/>
    </xf>
    <xf numFmtId="0" fontId="10" fillId="0" borderId="0" xfId="0" applyFont="1"/>
    <xf numFmtId="0" fontId="1" fillId="4" borderId="1" xfId="0" applyFont="1" applyFill="1" applyBorder="1" applyAlignment="1">
      <alignment vertical="center" wrapText="1"/>
    </xf>
    <xf numFmtId="0" fontId="9" fillId="0" borderId="0" xfId="0" applyFont="1" applyAlignment="1">
      <alignment horizontal="center" vertical="center"/>
    </xf>
    <xf numFmtId="0" fontId="1" fillId="8" borderId="1" xfId="0" applyFont="1" applyFill="1" applyBorder="1" applyAlignment="1">
      <alignment horizontal="center" vertical="center" wrapText="1"/>
    </xf>
    <xf numFmtId="0" fontId="1" fillId="0" borderId="0" xfId="0" applyFont="1" applyAlignment="1">
      <alignment vertical="center"/>
    </xf>
    <xf numFmtId="0" fontId="11" fillId="0" borderId="0" xfId="0" applyFont="1"/>
    <xf numFmtId="9" fontId="1" fillId="7" borderId="1" xfId="0" applyNumberFormat="1" applyFont="1" applyFill="1" applyBorder="1" applyAlignment="1">
      <alignment horizontal="center" vertical="center" wrapText="1"/>
    </xf>
    <xf numFmtId="1" fontId="1" fillId="3"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0" fontId="1" fillId="0" borderId="0" xfId="0" applyFont="1" applyAlignment="1">
      <alignment horizontal="right" vertical="center"/>
    </xf>
    <xf numFmtId="9" fontId="1" fillId="0" borderId="0" xfId="0" applyNumberFormat="1" applyFont="1" applyAlignment="1">
      <alignment horizontal="center" vertical="center"/>
    </xf>
    <xf numFmtId="1" fontId="1" fillId="8" borderId="12" xfId="0" applyNumberFormat="1" applyFont="1" applyFill="1" applyBorder="1" applyAlignment="1">
      <alignment horizontal="center" vertical="center"/>
    </xf>
    <xf numFmtId="0" fontId="1" fillId="6" borderId="1" xfId="0" applyFont="1" applyFill="1" applyBorder="1" applyAlignment="1">
      <alignment horizontal="left" vertical="center" wrapText="1"/>
    </xf>
    <xf numFmtId="9" fontId="4" fillId="0" borderId="0" xfId="0" applyNumberFormat="1" applyFont="1" applyAlignment="1">
      <alignment horizontal="center" vertical="center"/>
    </xf>
    <xf numFmtId="0" fontId="4" fillId="0" borderId="0" xfId="0" applyFont="1" applyAlignment="1">
      <alignment horizontal="center" vertical="center"/>
    </xf>
    <xf numFmtId="9" fontId="1" fillId="7" borderId="13" xfId="0" applyNumberFormat="1" applyFont="1" applyFill="1" applyBorder="1" applyAlignment="1">
      <alignment horizontal="center" vertical="center"/>
    </xf>
    <xf numFmtId="0" fontId="1" fillId="3" borderId="13" xfId="0" applyFont="1" applyFill="1" applyBorder="1" applyAlignment="1">
      <alignment horizontal="center" vertical="center"/>
    </xf>
    <xf numFmtId="10" fontId="1" fillId="7" borderId="13" xfId="0" applyNumberFormat="1" applyFont="1" applyFill="1" applyBorder="1" applyAlignment="1">
      <alignment horizontal="center" vertical="center"/>
    </xf>
    <xf numFmtId="0" fontId="1" fillId="8" borderId="13" xfId="0" applyFont="1" applyFill="1" applyBorder="1" applyAlignment="1">
      <alignment horizontal="center" vertical="center"/>
    </xf>
    <xf numFmtId="0" fontId="1" fillId="8" borderId="1" xfId="0" applyFont="1" applyFill="1" applyBorder="1" applyAlignment="1">
      <alignment horizontal="center" vertical="center"/>
    </xf>
    <xf numFmtId="0" fontId="1" fillId="7" borderId="1" xfId="0" applyFont="1" applyFill="1" applyBorder="1" applyAlignment="1">
      <alignment horizontal="center"/>
    </xf>
    <xf numFmtId="0" fontId="1" fillId="5" borderId="15" xfId="0" applyFont="1" applyFill="1" applyBorder="1" applyAlignment="1">
      <alignment vertical="center" wrapText="1"/>
    </xf>
    <xf numFmtId="10" fontId="1" fillId="7"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9" fontId="1" fillId="7" borderId="16" xfId="0" applyNumberFormat="1" applyFont="1" applyFill="1" applyBorder="1" applyAlignment="1">
      <alignment horizontal="center" vertical="center"/>
    </xf>
    <xf numFmtId="0" fontId="14" fillId="6" borderId="0" xfId="0" applyFont="1" applyFill="1" applyAlignment="1">
      <alignment horizontal="left" vertical="top" wrapText="1"/>
    </xf>
    <xf numFmtId="0" fontId="13" fillId="6" borderId="0" xfId="0" applyFont="1" applyFill="1" applyAlignment="1">
      <alignment horizontal="left" vertical="top" wrapText="1"/>
    </xf>
    <xf numFmtId="0" fontId="8" fillId="9" borderId="1" xfId="0" applyFont="1" applyFill="1" applyBorder="1" applyAlignment="1">
      <alignment vertical="top" wrapText="1"/>
    </xf>
    <xf numFmtId="0" fontId="0" fillId="12" borderId="18" xfId="0" applyFill="1" applyBorder="1" applyAlignment="1">
      <alignment horizontal="center" vertical="center"/>
    </xf>
    <xf numFmtId="0" fontId="0" fillId="13" borderId="18" xfId="0" applyFill="1" applyBorder="1" applyAlignment="1" applyProtection="1">
      <alignment horizontal="center" vertical="center"/>
      <protection locked="0"/>
    </xf>
    <xf numFmtId="0" fontId="0" fillId="14" borderId="18" xfId="0" applyFill="1" applyBorder="1" applyAlignment="1">
      <alignment horizontal="center" vertical="center"/>
    </xf>
    <xf numFmtId="9" fontId="0" fillId="15" borderId="18" xfId="0" applyNumberFormat="1" applyFill="1" applyBorder="1" applyAlignment="1">
      <alignment horizontal="center" vertical="center"/>
    </xf>
    <xf numFmtId="0" fontId="0" fillId="0" borderId="0" xfId="0" applyAlignment="1">
      <alignment horizontal="center" vertical="center"/>
    </xf>
    <xf numFmtId="0" fontId="0" fillId="16" borderId="18" xfId="0" applyFill="1" applyBorder="1" applyAlignment="1" applyProtection="1">
      <alignment horizontal="center" vertical="center"/>
      <protection locked="0"/>
    </xf>
    <xf numFmtId="0" fontId="0" fillId="12" borderId="18" xfId="0" applyFill="1" applyBorder="1" applyAlignment="1">
      <alignment horizontal="center" vertical="center" wrapText="1"/>
    </xf>
    <xf numFmtId="9" fontId="0" fillId="15" borderId="18" xfId="0" applyNumberFormat="1" applyFill="1" applyBorder="1" applyAlignment="1">
      <alignment horizontal="center" vertical="center" wrapText="1"/>
    </xf>
    <xf numFmtId="0" fontId="0" fillId="12" borderId="0" xfId="0" applyFill="1" applyAlignment="1">
      <alignment horizontal="center" vertical="center"/>
    </xf>
    <xf numFmtId="0" fontId="0" fillId="0" borderId="0" xfId="0" applyAlignment="1">
      <alignment horizontal="right" vertical="center"/>
    </xf>
    <xf numFmtId="0" fontId="0" fillId="17" borderId="19" xfId="0" applyFill="1" applyBorder="1" applyAlignment="1">
      <alignment horizontal="center" vertical="center"/>
    </xf>
    <xf numFmtId="0" fontId="1" fillId="6" borderId="14" xfId="0" applyFont="1" applyFill="1" applyBorder="1"/>
    <xf numFmtId="0" fontId="1" fillId="5" borderId="14" xfId="0" applyFont="1" applyFill="1" applyBorder="1" applyAlignment="1">
      <alignment horizontal="left"/>
    </xf>
    <xf numFmtId="0" fontId="1" fillId="8" borderId="14" xfId="0" applyFont="1" applyFill="1" applyBorder="1" applyAlignment="1">
      <alignment horizontal="center"/>
    </xf>
    <xf numFmtId="0" fontId="1" fillId="5" borderId="10" xfId="0" applyFont="1" applyFill="1" applyBorder="1" applyAlignment="1">
      <alignment horizontal="left"/>
    </xf>
    <xf numFmtId="9" fontId="1" fillId="7" borderId="2" xfId="0" applyNumberFormat="1" applyFont="1" applyFill="1" applyBorder="1" applyAlignment="1">
      <alignment horizontal="center"/>
    </xf>
    <xf numFmtId="0" fontId="1" fillId="4" borderId="14" xfId="0" applyFont="1" applyFill="1" applyBorder="1" applyAlignment="1">
      <alignment horizontal="center" vertical="center"/>
    </xf>
    <xf numFmtId="0" fontId="8" fillId="6" borderId="1" xfId="0" applyFont="1" applyFill="1" applyBorder="1" applyAlignment="1">
      <alignment vertical="top" wrapText="1"/>
    </xf>
    <xf numFmtId="0" fontId="1" fillId="5" borderId="14" xfId="0" applyFont="1" applyFill="1" applyBorder="1" applyAlignment="1">
      <alignment horizontal="center" vertical="center" wrapText="1"/>
    </xf>
    <xf numFmtId="0" fontId="1" fillId="4" borderId="14" xfId="0" applyFont="1" applyFill="1" applyBorder="1" applyAlignment="1">
      <alignment horizontal="center"/>
    </xf>
    <xf numFmtId="0" fontId="1" fillId="4" borderId="14" xfId="0" applyFont="1" applyFill="1" applyBorder="1" applyAlignment="1">
      <alignment horizontal="center" vertical="center" wrapText="1"/>
    </xf>
    <xf numFmtId="0" fontId="8" fillId="10" borderId="1" xfId="0" applyFont="1" applyFill="1" applyBorder="1" applyAlignment="1">
      <alignment horizontal="left" vertical="top" wrapText="1"/>
    </xf>
    <xf numFmtId="9" fontId="1" fillId="7" borderId="14" xfId="0" applyNumberFormat="1" applyFont="1" applyFill="1" applyBorder="1" applyAlignment="1">
      <alignment horizontal="center" vertical="center"/>
    </xf>
    <xf numFmtId="0" fontId="1" fillId="8" borderId="14" xfId="0" applyFont="1" applyFill="1" applyBorder="1" applyAlignment="1">
      <alignment horizontal="center" vertical="center"/>
    </xf>
    <xf numFmtId="0" fontId="11" fillId="0" borderId="0" xfId="0" applyFont="1" applyAlignment="1">
      <alignment horizontal="center" vertical="center"/>
    </xf>
    <xf numFmtId="0" fontId="1" fillId="6" borderId="1" xfId="0" applyFont="1" applyFill="1" applyBorder="1" applyAlignment="1">
      <alignment horizontal="left" vertical="top" wrapText="1"/>
    </xf>
    <xf numFmtId="0" fontId="1" fillId="10" borderId="1" xfId="0" applyFont="1" applyFill="1" applyBorder="1" applyAlignment="1">
      <alignment horizontal="left" vertical="top" wrapText="1"/>
    </xf>
    <xf numFmtId="0" fontId="10" fillId="0" borderId="0" xfId="0" applyFont="1" applyAlignment="1">
      <alignment vertical="center"/>
    </xf>
    <xf numFmtId="0" fontId="11" fillId="0" borderId="0" xfId="0" applyFont="1" applyAlignment="1">
      <alignment horizontal="center"/>
    </xf>
    <xf numFmtId="9" fontId="8" fillId="7" borderId="1" xfId="0" applyNumberFormat="1" applyFont="1" applyFill="1" applyBorder="1" applyAlignment="1">
      <alignment horizontal="left" vertical="center"/>
    </xf>
    <xf numFmtId="0" fontId="10" fillId="0" borderId="0" xfId="0" applyFont="1" applyAlignment="1">
      <alignment vertical="center" wrapText="1"/>
    </xf>
    <xf numFmtId="0" fontId="1" fillId="6" borderId="17" xfId="0" applyFont="1" applyFill="1" applyBorder="1" applyAlignment="1">
      <alignment horizontal="left" vertical="center" wrapText="1"/>
    </xf>
    <xf numFmtId="0" fontId="1" fillId="0" borderId="15" xfId="0" applyFont="1" applyBorder="1" applyAlignment="1">
      <alignment wrapText="1"/>
    </xf>
    <xf numFmtId="2" fontId="1" fillId="0" borderId="2" xfId="0" applyNumberFormat="1" applyFont="1" applyBorder="1" applyAlignment="1">
      <alignment horizontal="center"/>
    </xf>
    <xf numFmtId="2" fontId="1" fillId="0" borderId="1" xfId="0" applyNumberFormat="1" applyFont="1" applyBorder="1" applyAlignment="1">
      <alignment horizontal="center"/>
    </xf>
    <xf numFmtId="0" fontId="19" fillId="0" borderId="14" xfId="0" applyFont="1" applyBorder="1"/>
    <xf numFmtId="0" fontId="1" fillId="2" borderId="10" xfId="0" applyFont="1" applyFill="1" applyBorder="1" applyAlignment="1">
      <alignment horizontal="center"/>
    </xf>
    <xf numFmtId="0" fontId="4" fillId="2" borderId="3" xfId="0" applyFont="1" applyFill="1" applyBorder="1" applyAlignment="1">
      <alignment horizontal="center" vertical="center"/>
    </xf>
    <xf numFmtId="0" fontId="4" fillId="0" borderId="5" xfId="0" applyFont="1" applyBorder="1" applyAlignment="1">
      <alignment horizontal="center" vertical="center"/>
    </xf>
    <xf numFmtId="0" fontId="1" fillId="4" borderId="10" xfId="0" applyFont="1" applyFill="1" applyBorder="1" applyAlignment="1">
      <alignment horizontal="center"/>
    </xf>
    <xf numFmtId="0" fontId="1" fillId="0" borderId="15" xfId="0" applyFont="1" applyBorder="1" applyAlignment="1">
      <alignment horizontal="center" vertical="center" wrapText="1"/>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9" fillId="0" borderId="0" xfId="0" applyFont="1" applyAlignment="1">
      <alignment horizontal="left" wrapText="1"/>
    </xf>
    <xf numFmtId="0" fontId="18"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wrapText="1"/>
    </xf>
    <xf numFmtId="0" fontId="1" fillId="5" borderId="10" xfId="0" applyFont="1" applyFill="1" applyBorder="1" applyAlignment="1">
      <alignment horizontal="center" vertical="center" wrapText="1"/>
    </xf>
    <xf numFmtId="0" fontId="1" fillId="0" borderId="15" xfId="0" applyFont="1" applyBorder="1" applyAlignment="1">
      <alignment horizontal="left" vertical="center"/>
    </xf>
    <xf numFmtId="0" fontId="1" fillId="5" borderId="14" xfId="0" applyFont="1" applyFill="1" applyBorder="1" applyAlignment="1">
      <alignment horizontal="center" vertical="center"/>
    </xf>
    <xf numFmtId="0" fontId="3" fillId="0" borderId="2" xfId="0" applyFont="1" applyBorder="1" applyAlignment="1"/>
    <xf numFmtId="0" fontId="3" fillId="0" borderId="4" xfId="0" applyFont="1" applyBorder="1" applyAlignment="1"/>
    <xf numFmtId="0" fontId="3" fillId="0" borderId="6" xfId="0" applyFont="1" applyBorder="1" applyAlignment="1"/>
    <xf numFmtId="0" fontId="3" fillId="0" borderId="12" xfId="0" applyFont="1" applyBorder="1" applyAlignment="1"/>
    <xf numFmtId="0" fontId="3" fillId="0" borderId="13" xfId="0" applyFont="1" applyBorder="1" applyAlignment="1"/>
    <xf numFmtId="0" fontId="3" fillId="0" borderId="11" xfId="0" applyFont="1" applyBorder="1" applyAlignment="1"/>
    <xf numFmtId="0" fontId="3" fillId="0" borderId="15" xfId="0" applyFont="1" applyBorder="1" applyAlignment="1"/>
    <xf numFmtId="0" fontId="3" fillId="0" borderId="14" xfId="0" applyFont="1" applyBorder="1" applyAlignment="1"/>
  </cellXfs>
  <cellStyles count="1">
    <cellStyle name="Normal" xfId="0" builtinId="0"/>
  </cellStyles>
  <dxfs count="3">
    <dxf>
      <font>
        <b/>
        <i/>
        <color rgb="FF000000"/>
        <name val="Calibri"/>
      </font>
      <fill>
        <patternFill patternType="solid">
          <fgColor rgb="FFED7D31"/>
          <bgColor rgb="FFED7D31"/>
        </patternFill>
      </fill>
    </dxf>
    <dxf>
      <font>
        <b/>
        <i/>
        <color rgb="FF000000"/>
        <name val="Calibri"/>
      </font>
      <fill>
        <patternFill patternType="solid">
          <fgColor rgb="FFED7D31"/>
          <bgColor rgb="FFED7D31"/>
        </patternFill>
      </fill>
    </dxf>
    <dxf>
      <font>
        <color rgb="FF000000"/>
        <name val="Calibri"/>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B1" workbookViewId="0">
      <selection activeCell="G17" sqref="G17"/>
    </sheetView>
  </sheetViews>
  <sheetFormatPr defaultColWidth="11.25" defaultRowHeight="15" customHeight="1"/>
  <cols>
    <col min="1" max="1" width="12.375" customWidth="1"/>
    <col min="2" max="15" width="16.375" customWidth="1"/>
    <col min="16" max="16" width="8.375" customWidth="1"/>
    <col min="17" max="26" width="8.625" customWidth="1"/>
  </cols>
  <sheetData>
    <row r="1" spans="1:26" ht="15.75" customHeight="1">
      <c r="Q1" s="1"/>
      <c r="R1" s="1"/>
      <c r="S1" s="1"/>
      <c r="T1" s="1"/>
      <c r="U1" s="1"/>
      <c r="V1" s="1"/>
      <c r="W1" s="1"/>
      <c r="X1" s="1"/>
      <c r="Y1" s="1"/>
      <c r="Z1" s="1"/>
    </row>
    <row r="2" spans="1:26" ht="15.75" customHeight="1">
      <c r="A2" s="1"/>
      <c r="B2" s="2" t="s">
        <v>0</v>
      </c>
      <c r="C2" s="2"/>
      <c r="D2" s="1"/>
      <c r="E2" s="1"/>
      <c r="F2" s="1"/>
      <c r="G2" s="1"/>
      <c r="H2" s="1"/>
      <c r="I2" s="1"/>
      <c r="J2" s="1"/>
      <c r="K2" s="1"/>
      <c r="L2" s="1"/>
      <c r="M2" s="1"/>
      <c r="N2" s="1"/>
      <c r="O2" s="1"/>
      <c r="P2" s="1"/>
      <c r="Q2" s="1"/>
      <c r="R2" s="1"/>
      <c r="S2" s="1"/>
      <c r="T2" s="1"/>
      <c r="U2" s="1"/>
      <c r="V2" s="1"/>
      <c r="W2" s="1"/>
      <c r="X2" s="1"/>
      <c r="Y2" s="1"/>
      <c r="Z2" s="1"/>
    </row>
    <row r="3" spans="1:26" ht="15.75" customHeight="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15.75" customHeight="1">
      <c r="A7" s="3"/>
      <c r="B7" s="4"/>
      <c r="C7" s="4"/>
      <c r="D7" s="1"/>
      <c r="E7" s="1"/>
      <c r="F7" s="1"/>
      <c r="G7" s="1"/>
      <c r="H7" s="1"/>
      <c r="I7" s="1"/>
      <c r="J7" s="1"/>
      <c r="K7" s="1"/>
      <c r="L7" s="1"/>
      <c r="M7" s="1"/>
      <c r="N7" s="1"/>
      <c r="O7" s="1"/>
      <c r="P7" s="1"/>
      <c r="Q7" s="1"/>
      <c r="R7" s="1"/>
      <c r="S7" s="1"/>
      <c r="T7" s="1"/>
      <c r="U7" s="1"/>
      <c r="V7" s="1"/>
      <c r="W7" s="1"/>
      <c r="X7" s="1"/>
      <c r="Y7" s="1"/>
      <c r="Z7" s="1"/>
    </row>
    <row r="8" spans="1:26" ht="45" customHeight="1">
      <c r="A8" s="4"/>
      <c r="B8" s="4"/>
      <c r="C8" s="4"/>
      <c r="D8" s="5" t="s">
        <v>1</v>
      </c>
      <c r="E8" s="5" t="s">
        <v>2</v>
      </c>
      <c r="F8" s="5" t="s">
        <v>3</v>
      </c>
      <c r="G8" s="5" t="s">
        <v>4</v>
      </c>
      <c r="H8" s="5" t="s">
        <v>5</v>
      </c>
      <c r="I8" s="5" t="s">
        <v>6</v>
      </c>
      <c r="J8" s="5" t="s">
        <v>7</v>
      </c>
      <c r="K8" s="5" t="s">
        <v>8</v>
      </c>
      <c r="L8" s="5" t="s">
        <v>9</v>
      </c>
      <c r="M8" s="5" t="s">
        <v>10</v>
      </c>
      <c r="N8" s="5" t="s">
        <v>11</v>
      </c>
      <c r="O8" s="5" t="s">
        <v>12</v>
      </c>
      <c r="P8" s="1"/>
      <c r="Q8" s="1"/>
      <c r="R8" s="1"/>
      <c r="S8" s="1"/>
      <c r="T8" s="1"/>
      <c r="U8" s="1"/>
      <c r="V8" s="1"/>
      <c r="W8" s="1"/>
      <c r="X8" s="1"/>
      <c r="Y8" s="1"/>
      <c r="Z8" s="1"/>
    </row>
    <row r="9" spans="1:26" ht="15.75" customHeight="1">
      <c r="A9" s="4"/>
      <c r="B9" s="139" t="s">
        <v>13</v>
      </c>
      <c r="C9" s="154"/>
      <c r="D9" s="136">
        <f>Temas_nas_políticas_gerais!D58</f>
        <v>1.2100000000000004</v>
      </c>
      <c r="E9" s="137">
        <f>Temas_nas_políticas_setoriais!D58</f>
        <v>0.32500000000000001</v>
      </c>
      <c r="F9" s="137">
        <f>Bases_de_dados!J92</f>
        <v>4.04</v>
      </c>
      <c r="G9" s="137">
        <f>Monitoramento_de_riscos!E15</f>
        <v>8.6</v>
      </c>
      <c r="H9" s="137">
        <f>Relevância_processo_decisório!E5</f>
        <v>0</v>
      </c>
      <c r="I9" s="137">
        <f>Ações_de_mitigação_de_riscos!H16</f>
        <v>0.4</v>
      </c>
      <c r="J9" s="137">
        <f>Prod_fin_imp_positivo!E70</f>
        <v>1.7750000000000001</v>
      </c>
      <c r="K9" s="137">
        <f>'Portfólio_(setor)'!F9</f>
        <v>1</v>
      </c>
      <c r="L9" s="137">
        <f>'Portfólio_(localização)'!F9</f>
        <v>0</v>
      </c>
      <c r="M9" s="137">
        <f>'Portfólio_(empresa)'!H19</f>
        <v>0</v>
      </c>
      <c r="N9" s="137">
        <f>Governança!G22</f>
        <v>2.0249999999999999</v>
      </c>
      <c r="O9" s="137">
        <f>Controvérsias_socioambientais!G19</f>
        <v>-0.2</v>
      </c>
      <c r="P9" s="1"/>
      <c r="Q9" s="1"/>
      <c r="R9" s="1"/>
      <c r="S9" s="1"/>
      <c r="T9" s="1"/>
      <c r="U9" s="1"/>
      <c r="V9" s="1"/>
      <c r="W9" s="1"/>
      <c r="X9" s="1"/>
      <c r="Y9" s="1"/>
      <c r="Z9" s="1"/>
    </row>
    <row r="10" spans="1:26" ht="15.75" customHeight="1">
      <c r="A10" s="4"/>
      <c r="B10" s="139" t="s">
        <v>14</v>
      </c>
      <c r="C10" s="154"/>
      <c r="D10" s="7">
        <v>3</v>
      </c>
      <c r="E10" s="8">
        <v>7</v>
      </c>
      <c r="F10" s="8">
        <v>20</v>
      </c>
      <c r="G10" s="8">
        <v>10</v>
      </c>
      <c r="H10" s="8">
        <v>5</v>
      </c>
      <c r="I10" s="8">
        <v>10</v>
      </c>
      <c r="J10" s="8">
        <v>10</v>
      </c>
      <c r="K10" s="8">
        <v>10</v>
      </c>
      <c r="L10" s="8">
        <v>10</v>
      </c>
      <c r="M10" s="8">
        <v>5</v>
      </c>
      <c r="N10" s="8">
        <v>10</v>
      </c>
      <c r="O10" s="8">
        <v>0</v>
      </c>
      <c r="P10" s="1"/>
      <c r="Q10" s="1"/>
      <c r="R10" s="1"/>
      <c r="S10" s="1"/>
      <c r="T10" s="1"/>
      <c r="U10" s="1"/>
      <c r="V10" s="1"/>
      <c r="W10" s="1"/>
      <c r="X10" s="1"/>
      <c r="Y10" s="1"/>
      <c r="Z10" s="1"/>
    </row>
    <row r="11" spans="1:26" ht="15.75" customHeight="1">
      <c r="A11" s="4"/>
      <c r="B11" s="4"/>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4"/>
      <c r="B12" s="4"/>
      <c r="C12" s="4"/>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4"/>
      <c r="B13" s="140" t="s">
        <v>15</v>
      </c>
      <c r="C13" s="155"/>
      <c r="D13" s="141">
        <f>SUM(D9:O9)</f>
        <v>19.175000000000001</v>
      </c>
      <c r="E13" s="1"/>
      <c r="F13" s="1"/>
      <c r="G13" s="1"/>
      <c r="H13" s="1"/>
      <c r="I13" s="1"/>
      <c r="J13" s="1"/>
      <c r="K13" s="1"/>
      <c r="L13" s="1"/>
      <c r="M13" s="1"/>
      <c r="N13" s="1"/>
      <c r="O13" s="1"/>
      <c r="P13" s="1"/>
      <c r="Q13" s="1"/>
      <c r="R13" s="1"/>
      <c r="S13" s="1"/>
      <c r="T13" s="1"/>
      <c r="U13" s="1"/>
      <c r="V13" s="1"/>
      <c r="W13" s="1"/>
      <c r="X13" s="1"/>
      <c r="Y13" s="1"/>
      <c r="Z13" s="1"/>
    </row>
    <row r="14" spans="1:26" ht="15.75" customHeight="1">
      <c r="A14" s="4"/>
      <c r="B14" s="156"/>
      <c r="C14" s="157"/>
      <c r="D14" s="158"/>
      <c r="E14" s="1"/>
      <c r="F14" s="1"/>
      <c r="G14" s="1"/>
      <c r="H14" s="1"/>
      <c r="I14" s="1"/>
      <c r="J14" s="1"/>
      <c r="K14" s="1"/>
      <c r="L14" s="1"/>
      <c r="M14" s="1"/>
      <c r="N14" s="1"/>
      <c r="O14" s="1"/>
      <c r="P14" s="1"/>
      <c r="Q14" s="1"/>
      <c r="R14" s="1"/>
      <c r="S14" s="1"/>
      <c r="T14" s="1"/>
      <c r="U14" s="1"/>
      <c r="V14" s="1"/>
      <c r="W14" s="1"/>
      <c r="X14" s="1"/>
      <c r="Y14" s="1"/>
      <c r="Z14" s="1"/>
    </row>
    <row r="15" spans="1:26" ht="15.75" customHeight="1">
      <c r="A15" s="4"/>
      <c r="B15" s="4"/>
      <c r="C15" s="4"/>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4"/>
      <c r="B16" s="4"/>
      <c r="C16" s="4"/>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4"/>
      <c r="B17" s="4"/>
      <c r="C17" s="4"/>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4"/>
      <c r="B18" s="4"/>
      <c r="C18" s="4"/>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4"/>
      <c r="B19" s="4"/>
      <c r="C19" s="4"/>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4"/>
      <c r="B20" s="4"/>
      <c r="C20" s="4"/>
      <c r="D20" s="138"/>
      <c r="E20" s="138"/>
      <c r="F20" s="138"/>
      <c r="G20" s="138"/>
      <c r="H20" s="138"/>
      <c r="I20" s="138"/>
      <c r="J20" s="138"/>
      <c r="K20" s="138"/>
      <c r="L20" s="138"/>
      <c r="M20" s="138"/>
      <c r="N20" s="138"/>
      <c r="O20" s="138"/>
      <c r="P20" s="1"/>
      <c r="Q20" s="1"/>
      <c r="R20" s="1"/>
      <c r="S20" s="1"/>
      <c r="T20" s="1"/>
      <c r="U20" s="1"/>
      <c r="V20" s="1"/>
      <c r="W20" s="1"/>
      <c r="X20" s="1"/>
      <c r="Y20" s="1"/>
      <c r="Z20" s="1"/>
    </row>
    <row r="21" spans="1:26" ht="15.75" customHeight="1">
      <c r="A21" s="4"/>
      <c r="B21" s="4"/>
      <c r="C21" s="4"/>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
      <c r="B22" s="4"/>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
      <c r="B25" s="4"/>
      <c r="C25" s="4"/>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
      <c r="B26" s="4"/>
      <c r="C26" s="4"/>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
      <c r="B27" s="4"/>
      <c r="C27" s="4"/>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
      <c r="B28" s="4"/>
      <c r="C28" s="4"/>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
      <c r="B29" s="4"/>
      <c r="C29" s="4"/>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
      <c r="B30" s="4"/>
      <c r="C30" s="4"/>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
      <c r="B31" s="4"/>
      <c r="C31" s="4"/>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
      <c r="B32" s="4"/>
      <c r="C32" s="4"/>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
      <c r="B33" s="4"/>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
      <c r="B34" s="4"/>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
      <c r="B35" s="4"/>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
      <c r="B36" s="4"/>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
      <c r="B37" s="4"/>
      <c r="C37" s="4"/>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
      <c r="B39" s="4"/>
      <c r="C39" s="4"/>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
      <c r="B41" s="4"/>
      <c r="C41" s="4"/>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
      <c r="B42" s="4"/>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
      <c r="B43" s="4"/>
      <c r="C43" s="4"/>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
      <c r="B44" s="4"/>
      <c r="C44" s="4"/>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
      <c r="B45" s="4"/>
      <c r="C45" s="4"/>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
      <c r="B46" s="4"/>
      <c r="C46" s="4"/>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
      <c r="B47" s="4"/>
      <c r="C47" s="4"/>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
      <c r="B48" s="4"/>
      <c r="C48" s="4"/>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
      <c r="B49" s="4"/>
      <c r="C49" s="4"/>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
      <c r="B50" s="4"/>
      <c r="C50" s="4"/>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
      <c r="B51" s="4"/>
      <c r="C51" s="4"/>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
      <c r="B52" s="4"/>
      <c r="C52" s="4"/>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
      <c r="B53" s="4"/>
      <c r="C53" s="4"/>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
      <c r="B54" s="4"/>
      <c r="C54" s="4"/>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
      <c r="B55" s="4"/>
      <c r="C55" s="4"/>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
      <c r="B56" s="4"/>
      <c r="C56" s="4"/>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
      <c r="B57" s="4"/>
      <c r="C57" s="4"/>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
      <c r="B58" s="4"/>
      <c r="C58" s="4"/>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
      <c r="B59" s="4"/>
      <c r="C59" s="4"/>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
      <c r="B60" s="4"/>
      <c r="C60" s="4"/>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
      <c r="B61" s="4"/>
      <c r="C61" s="4"/>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
      <c r="B62" s="4"/>
      <c r="C62" s="4"/>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9"/>
      <c r="B63" s="9"/>
      <c r="C63" s="9"/>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9"/>
      <c r="B64" s="9"/>
      <c r="C64" s="9"/>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0"/>
      <c r="B65" s="10"/>
      <c r="C65" s="10"/>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0"/>
      <c r="B66" s="10"/>
      <c r="C66" s="10"/>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0"/>
      <c r="B67" s="10"/>
      <c r="C67" s="10"/>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0"/>
      <c r="B68" s="10"/>
      <c r="C68" s="10"/>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1"/>
      <c r="B69" s="10"/>
      <c r="C69" s="10"/>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t="s">
        <v>16</v>
      </c>
      <c r="B70" s="12" t="s">
        <v>17</v>
      </c>
      <c r="C70" s="12"/>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9:C9"/>
    <mergeCell ref="B10:C10"/>
    <mergeCell ref="B13:C14"/>
    <mergeCell ref="D13:D14"/>
  </mergeCells>
  <conditionalFormatting sqref="A1">
    <cfRule type="expression" dxfId="2" priority="1">
      <formula>"ZELLE(""Schutz"";A1)=1"</formula>
    </cfRule>
  </conditionalFormatting>
  <conditionalFormatting sqref="A1:P1">
    <cfRule type="expression" dxfId="1" priority="2">
      <formula>"ZELLE(""Schutz"",A1)=1"</formula>
    </cfRule>
  </conditionalFormatting>
  <conditionalFormatting sqref="A3:P3">
    <cfRule type="expression" dxfId="0" priority="3">
      <formula>"ZELLE(""Schutz"",A1)=1"</formula>
    </cfRule>
  </conditionalFormatting>
  <pageMargins left="0.7" right="0.7" top="0.3" bottom="0.3"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1.25" defaultRowHeight="15" customHeight="1"/>
  <cols>
    <col min="1" max="1" width="10.375" customWidth="1"/>
    <col min="2" max="4" width="16.375" customWidth="1"/>
    <col min="5" max="6" width="10.375" customWidth="1"/>
    <col min="7" max="26" width="8.6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13" t="s">
        <v>18</v>
      </c>
      <c r="C2" s="13" t="s">
        <v>19</v>
      </c>
      <c r="D2" s="13"/>
      <c r="E2" s="1"/>
      <c r="F2" s="1"/>
      <c r="G2" s="1"/>
      <c r="H2" s="1"/>
      <c r="I2" s="1"/>
      <c r="J2" s="1"/>
      <c r="K2" s="1"/>
      <c r="L2" s="1"/>
      <c r="M2" s="1"/>
      <c r="N2" s="1"/>
      <c r="O2" s="1"/>
      <c r="P2" s="1"/>
      <c r="Q2" s="1"/>
      <c r="R2" s="1"/>
      <c r="S2" s="1"/>
      <c r="T2" s="1"/>
      <c r="U2" s="1"/>
      <c r="V2" s="1"/>
      <c r="W2" s="1"/>
      <c r="X2" s="1"/>
      <c r="Y2" s="1"/>
      <c r="Z2" s="1"/>
    </row>
    <row r="3" spans="1:26" ht="15.75" customHeight="1">
      <c r="A3" s="1"/>
      <c r="B3" s="4" t="s">
        <v>20</v>
      </c>
      <c r="C3" s="14">
        <v>44946</v>
      </c>
      <c r="D3" s="4"/>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5.75" customHeight="1">
      <c r="A8" s="1"/>
      <c r="B8" s="1"/>
      <c r="C8" s="1"/>
      <c r="D8" s="1"/>
      <c r="E8" s="1"/>
      <c r="F8" s="1"/>
      <c r="G8" s="1"/>
      <c r="H8" s="1"/>
      <c r="I8" s="1"/>
      <c r="J8" s="1"/>
      <c r="K8" s="1"/>
      <c r="L8" s="1"/>
      <c r="M8" s="1"/>
      <c r="N8" s="1"/>
      <c r="O8" s="1"/>
      <c r="P8" s="1"/>
      <c r="Q8" s="1"/>
      <c r="R8" s="1"/>
      <c r="S8" s="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pane xSplit="1" topLeftCell="C45" activePane="topRight" state="frozen"/>
      <selection pane="topRight" activeCell="D56" sqref="D56"/>
    </sheetView>
  </sheetViews>
  <sheetFormatPr defaultColWidth="11.25" defaultRowHeight="15" customHeight="1"/>
  <cols>
    <col min="1" max="1" width="47.75" customWidth="1"/>
    <col min="2" max="2" width="63.625" customWidth="1"/>
    <col min="3" max="4" width="16.375" customWidth="1"/>
    <col min="5" max="5" width="12.125" customWidth="1"/>
    <col min="6" max="6" width="10.375" customWidth="1"/>
    <col min="7" max="26" width="8.625" customWidth="1"/>
  </cols>
  <sheetData>
    <row r="1" spans="1:26" ht="15.75" customHeight="1">
      <c r="A1" s="15" t="s">
        <v>21</v>
      </c>
      <c r="B1" s="16" t="s">
        <v>22</v>
      </c>
      <c r="C1" s="15" t="s">
        <v>23</v>
      </c>
      <c r="D1" s="15" t="s">
        <v>24</v>
      </c>
      <c r="E1" s="1"/>
      <c r="F1" s="1"/>
      <c r="G1" s="1"/>
      <c r="H1" s="1"/>
      <c r="I1" s="1"/>
      <c r="J1" s="1"/>
      <c r="K1" s="1"/>
      <c r="L1" s="1"/>
      <c r="M1" s="1"/>
      <c r="N1" s="1"/>
      <c r="O1" s="1"/>
      <c r="P1" s="1"/>
      <c r="Q1" s="1"/>
      <c r="R1" s="1"/>
      <c r="S1" s="1"/>
      <c r="T1" s="1"/>
      <c r="U1" s="1"/>
      <c r="V1" s="1"/>
      <c r="W1" s="1"/>
      <c r="X1" s="1"/>
      <c r="Y1" s="1"/>
      <c r="Z1" s="1"/>
    </row>
    <row r="2" spans="1:26" ht="15.6">
      <c r="A2" s="17" t="s">
        <v>25</v>
      </c>
      <c r="B2" s="18">
        <v>1</v>
      </c>
      <c r="C2" s="24">
        <v>0.05</v>
      </c>
      <c r="D2" s="8">
        <f>B2*C2</f>
        <v>0.05</v>
      </c>
      <c r="E2" s="1"/>
      <c r="F2" s="1"/>
      <c r="G2" s="1"/>
      <c r="H2" s="1"/>
      <c r="I2" s="1"/>
      <c r="J2" s="1"/>
      <c r="K2" s="1"/>
      <c r="L2" s="1"/>
      <c r="M2" s="1"/>
      <c r="N2" s="1"/>
      <c r="O2" s="1"/>
      <c r="P2" s="1"/>
      <c r="Q2" s="1"/>
      <c r="R2" s="1"/>
      <c r="S2" s="1"/>
      <c r="T2" s="1"/>
      <c r="U2" s="1"/>
      <c r="V2" s="1"/>
      <c r="W2" s="1"/>
      <c r="X2" s="1"/>
      <c r="Y2" s="1"/>
      <c r="Z2" s="1"/>
    </row>
    <row r="3" spans="1:26" ht="108">
      <c r="A3" s="17"/>
      <c r="B3" s="19" t="s">
        <v>26</v>
      </c>
      <c r="C3" s="24"/>
      <c r="D3" s="8"/>
      <c r="E3" s="1"/>
      <c r="F3" s="1"/>
      <c r="G3" s="1"/>
      <c r="H3" s="1"/>
      <c r="I3" s="1"/>
      <c r="J3" s="1"/>
      <c r="K3" s="1"/>
      <c r="L3" s="1"/>
      <c r="M3" s="1"/>
      <c r="N3" s="1"/>
      <c r="O3" s="1"/>
      <c r="P3" s="1"/>
      <c r="Q3" s="1"/>
      <c r="R3" s="1"/>
      <c r="S3" s="1"/>
      <c r="T3" s="1"/>
      <c r="U3" s="1"/>
      <c r="V3" s="1"/>
      <c r="W3" s="1"/>
      <c r="X3" s="1"/>
      <c r="Y3" s="1"/>
      <c r="Z3" s="1"/>
    </row>
    <row r="4" spans="1:26" ht="15.6">
      <c r="A4" s="17" t="s">
        <v>27</v>
      </c>
      <c r="B4" s="18">
        <v>2</v>
      </c>
      <c r="C4" s="24">
        <v>0.05</v>
      </c>
      <c r="D4" s="8">
        <f>B4*C4</f>
        <v>0.1</v>
      </c>
      <c r="E4" s="1"/>
      <c r="F4" s="1"/>
      <c r="G4" s="1"/>
      <c r="H4" s="1"/>
      <c r="I4" s="1"/>
      <c r="J4" s="1"/>
      <c r="K4" s="1"/>
      <c r="L4" s="1"/>
      <c r="M4" s="1"/>
      <c r="N4" s="1"/>
      <c r="O4" s="1"/>
      <c r="P4" s="1"/>
      <c r="Q4" s="1"/>
      <c r="R4" s="1"/>
      <c r="S4" s="1"/>
      <c r="T4" s="1"/>
      <c r="U4" s="1"/>
      <c r="V4" s="1"/>
      <c r="W4" s="1"/>
      <c r="X4" s="1"/>
      <c r="Y4" s="1"/>
      <c r="Z4" s="1"/>
    </row>
    <row r="5" spans="1:26" ht="84">
      <c r="A5" s="17"/>
      <c r="B5" s="19" t="s">
        <v>28</v>
      </c>
      <c r="C5" s="24"/>
      <c r="D5" s="8"/>
      <c r="E5" s="1"/>
      <c r="F5" s="1"/>
      <c r="G5" s="1"/>
      <c r="H5" s="1"/>
      <c r="I5" s="1"/>
      <c r="J5" s="1"/>
      <c r="K5" s="1"/>
      <c r="L5" s="1"/>
      <c r="M5" s="1"/>
      <c r="N5" s="1"/>
      <c r="O5" s="1"/>
      <c r="P5" s="1"/>
      <c r="Q5" s="1"/>
      <c r="R5" s="1"/>
      <c r="S5" s="1"/>
      <c r="T5" s="1"/>
      <c r="U5" s="1"/>
      <c r="V5" s="1"/>
      <c r="W5" s="1"/>
      <c r="X5" s="1"/>
      <c r="Y5" s="1"/>
      <c r="Z5" s="1"/>
    </row>
    <row r="6" spans="1:26" ht="15.6">
      <c r="A6" s="17" t="s">
        <v>29</v>
      </c>
      <c r="B6" s="18">
        <v>0</v>
      </c>
      <c r="C6" s="24">
        <v>0.05</v>
      </c>
      <c r="D6" s="8">
        <f>B6*C6</f>
        <v>0</v>
      </c>
      <c r="E6" s="1"/>
      <c r="F6" s="1"/>
      <c r="G6" s="1"/>
      <c r="H6" s="1"/>
      <c r="I6" s="1"/>
      <c r="J6" s="1"/>
      <c r="K6" s="1"/>
      <c r="L6" s="1"/>
      <c r="M6" s="1"/>
      <c r="N6" s="1"/>
      <c r="O6" s="1"/>
      <c r="P6" s="1"/>
      <c r="Q6" s="1"/>
      <c r="R6" s="1"/>
      <c r="S6" s="1"/>
      <c r="T6" s="1"/>
      <c r="U6" s="1"/>
      <c r="V6" s="1"/>
      <c r="W6" s="1"/>
      <c r="X6" s="1"/>
      <c r="Y6" s="1"/>
      <c r="Z6" s="1"/>
    </row>
    <row r="7" spans="1:26" ht="15.6">
      <c r="A7" s="17"/>
      <c r="B7" s="20" t="s">
        <v>30</v>
      </c>
      <c r="C7" s="24"/>
      <c r="D7" s="8"/>
      <c r="E7" s="1"/>
      <c r="F7" s="1"/>
      <c r="G7" s="1"/>
      <c r="H7" s="1"/>
      <c r="I7" s="1"/>
      <c r="J7" s="1"/>
      <c r="K7" s="1"/>
      <c r="L7" s="1"/>
      <c r="M7" s="1"/>
      <c r="N7" s="1"/>
      <c r="O7" s="1"/>
      <c r="P7" s="1"/>
      <c r="Q7" s="1"/>
      <c r="R7" s="1"/>
      <c r="S7" s="1"/>
      <c r="T7" s="1"/>
      <c r="U7" s="1"/>
      <c r="V7" s="1"/>
      <c r="W7" s="1"/>
      <c r="X7" s="1"/>
      <c r="Y7" s="1"/>
      <c r="Z7" s="1"/>
    </row>
    <row r="8" spans="1:26" ht="15.6">
      <c r="A8" s="17" t="s">
        <v>31</v>
      </c>
      <c r="B8" s="18">
        <v>1.5</v>
      </c>
      <c r="C8" s="24">
        <v>0.05</v>
      </c>
      <c r="D8" s="8">
        <f>B8*C8</f>
        <v>7.5000000000000011E-2</v>
      </c>
      <c r="E8" s="1"/>
      <c r="F8" s="1"/>
      <c r="G8" s="1"/>
      <c r="H8" s="1"/>
      <c r="I8" s="1"/>
      <c r="J8" s="1"/>
      <c r="K8" s="1"/>
      <c r="L8" s="1"/>
      <c r="M8" s="1"/>
      <c r="N8" s="1"/>
      <c r="O8" s="1"/>
      <c r="P8" s="1"/>
      <c r="Q8" s="1"/>
      <c r="R8" s="1"/>
      <c r="S8" s="1"/>
      <c r="T8" s="1"/>
      <c r="U8" s="1"/>
      <c r="V8" s="1"/>
      <c r="W8" s="1"/>
      <c r="X8" s="1"/>
      <c r="Y8" s="1"/>
      <c r="Z8" s="1"/>
    </row>
    <row r="9" spans="1:26" ht="96">
      <c r="A9" s="17"/>
      <c r="B9" s="100" t="s">
        <v>32</v>
      </c>
      <c r="C9" s="24"/>
      <c r="D9" s="8"/>
      <c r="E9" s="1"/>
      <c r="F9" s="1"/>
      <c r="G9" s="1"/>
      <c r="H9" s="1"/>
      <c r="I9" s="1"/>
      <c r="J9" s="1"/>
      <c r="K9" s="1"/>
      <c r="L9" s="1"/>
      <c r="M9" s="1"/>
      <c r="N9" s="1"/>
      <c r="O9" s="1"/>
      <c r="P9" s="1"/>
      <c r="Q9" s="1"/>
      <c r="R9" s="1"/>
      <c r="S9" s="1"/>
      <c r="T9" s="1"/>
      <c r="U9" s="1"/>
      <c r="V9" s="1"/>
      <c r="W9" s="1"/>
      <c r="X9" s="1"/>
      <c r="Y9" s="1"/>
      <c r="Z9" s="1"/>
    </row>
    <row r="10" spans="1:26" ht="15.6">
      <c r="A10" s="17" t="s">
        <v>33</v>
      </c>
      <c r="B10" s="18">
        <v>3</v>
      </c>
      <c r="C10" s="24">
        <v>0.05</v>
      </c>
      <c r="D10" s="8">
        <f>B10*C10</f>
        <v>0.15000000000000002</v>
      </c>
      <c r="E10" s="1"/>
      <c r="F10" s="1"/>
      <c r="G10" s="1"/>
      <c r="H10" s="1"/>
      <c r="I10" s="1"/>
      <c r="J10" s="1"/>
      <c r="K10" s="1"/>
      <c r="L10" s="1"/>
      <c r="M10" s="1"/>
      <c r="N10" s="1"/>
      <c r="O10" s="1"/>
      <c r="P10" s="1"/>
      <c r="Q10" s="1"/>
      <c r="R10" s="1"/>
      <c r="S10" s="1"/>
      <c r="T10" s="1"/>
      <c r="U10" s="1"/>
      <c r="V10" s="1"/>
      <c r="W10" s="1"/>
      <c r="X10" s="1"/>
      <c r="Y10" s="1"/>
      <c r="Z10" s="1"/>
    </row>
    <row r="11" spans="1:26" ht="96">
      <c r="A11" s="17"/>
      <c r="B11" s="19" t="s">
        <v>34</v>
      </c>
      <c r="C11" s="24"/>
      <c r="D11" s="8"/>
      <c r="E11" s="1"/>
      <c r="F11" s="1"/>
      <c r="G11" s="1"/>
      <c r="H11" s="1"/>
      <c r="I11" s="1"/>
      <c r="J11" s="1"/>
      <c r="K11" s="1"/>
      <c r="L11" s="1"/>
      <c r="M11" s="1"/>
      <c r="N11" s="1"/>
      <c r="O11" s="1"/>
      <c r="P11" s="1"/>
      <c r="Q11" s="1"/>
      <c r="R11" s="1"/>
      <c r="S11" s="1"/>
      <c r="T11" s="1"/>
      <c r="U11" s="1"/>
      <c r="V11" s="1"/>
      <c r="W11" s="1"/>
      <c r="X11" s="1"/>
      <c r="Y11" s="1"/>
      <c r="Z11" s="1"/>
    </row>
    <row r="12" spans="1:26" ht="15.6">
      <c r="A12" s="17" t="s">
        <v>35</v>
      </c>
      <c r="B12" s="18">
        <v>0.5</v>
      </c>
      <c r="C12" s="24">
        <v>0.05</v>
      </c>
      <c r="D12" s="8">
        <f>B12*C12</f>
        <v>2.5000000000000001E-2</v>
      </c>
      <c r="E12" s="1"/>
      <c r="F12" s="1"/>
      <c r="G12" s="1"/>
      <c r="H12" s="1"/>
      <c r="I12" s="1"/>
      <c r="J12" s="1"/>
      <c r="K12" s="1"/>
      <c r="L12" s="1"/>
      <c r="M12" s="1"/>
      <c r="N12" s="1"/>
      <c r="O12" s="1"/>
      <c r="P12" s="1"/>
      <c r="Q12" s="1"/>
      <c r="R12" s="1"/>
      <c r="S12" s="1"/>
      <c r="T12" s="1"/>
      <c r="U12" s="1"/>
      <c r="V12" s="1"/>
      <c r="W12" s="1"/>
      <c r="X12" s="1"/>
      <c r="Y12" s="1"/>
      <c r="Z12" s="1"/>
    </row>
    <row r="13" spans="1:26" ht="36.6">
      <c r="A13" s="17"/>
      <c r="B13" s="20" t="s">
        <v>36</v>
      </c>
      <c r="C13" s="24"/>
      <c r="D13" s="8"/>
      <c r="E13" s="1"/>
      <c r="F13" s="1"/>
      <c r="G13" s="1"/>
      <c r="H13" s="1"/>
      <c r="I13" s="1"/>
      <c r="J13" s="1"/>
      <c r="K13" s="1"/>
      <c r="L13" s="1"/>
      <c r="M13" s="1"/>
      <c r="N13" s="1"/>
      <c r="O13" s="1"/>
      <c r="P13" s="1"/>
      <c r="Q13" s="1"/>
      <c r="R13" s="1"/>
      <c r="S13" s="1"/>
      <c r="T13" s="1"/>
      <c r="U13" s="1"/>
      <c r="V13" s="1"/>
      <c r="W13" s="1"/>
      <c r="X13" s="1"/>
      <c r="Y13" s="1"/>
      <c r="Z13" s="1"/>
    </row>
    <row r="14" spans="1:26" ht="15.6">
      <c r="A14" s="17" t="s">
        <v>37</v>
      </c>
      <c r="B14" s="18">
        <v>1</v>
      </c>
      <c r="C14" s="24">
        <v>0.05</v>
      </c>
      <c r="D14" s="8">
        <f>B14*C14</f>
        <v>0.05</v>
      </c>
      <c r="E14" s="1"/>
      <c r="F14" s="1"/>
      <c r="G14" s="1"/>
      <c r="H14" s="1"/>
      <c r="I14" s="1"/>
      <c r="J14" s="1"/>
      <c r="K14" s="1"/>
      <c r="L14" s="1"/>
      <c r="M14" s="1"/>
      <c r="N14" s="1"/>
      <c r="O14" s="1"/>
      <c r="P14" s="1"/>
      <c r="Q14" s="1"/>
      <c r="R14" s="1"/>
      <c r="S14" s="1"/>
      <c r="T14" s="1"/>
      <c r="U14" s="1"/>
      <c r="V14" s="1"/>
      <c r="W14" s="1"/>
      <c r="X14" s="1"/>
      <c r="Y14" s="1"/>
      <c r="Z14" s="1"/>
    </row>
    <row r="15" spans="1:26" ht="60">
      <c r="A15" s="17"/>
      <c r="B15" s="101" t="s">
        <v>38</v>
      </c>
      <c r="C15" s="24"/>
      <c r="D15" s="8"/>
      <c r="E15" s="1"/>
      <c r="F15" s="1"/>
      <c r="G15" s="1"/>
      <c r="H15" s="1"/>
      <c r="I15" s="1"/>
      <c r="J15" s="1"/>
      <c r="K15" s="1"/>
      <c r="L15" s="1"/>
      <c r="M15" s="1"/>
      <c r="N15" s="1"/>
      <c r="O15" s="1"/>
      <c r="P15" s="1"/>
      <c r="Q15" s="1"/>
      <c r="R15" s="1"/>
      <c r="S15" s="1"/>
      <c r="T15" s="1"/>
      <c r="U15" s="1"/>
      <c r="V15" s="1"/>
      <c r="W15" s="1"/>
      <c r="X15" s="1"/>
      <c r="Y15" s="1"/>
      <c r="Z15" s="1"/>
    </row>
    <row r="16" spans="1:26" ht="15.6">
      <c r="A16" s="17" t="s">
        <v>39</v>
      </c>
      <c r="B16" s="18">
        <v>0.5</v>
      </c>
      <c r="C16" s="24">
        <v>0.03</v>
      </c>
      <c r="D16" s="8">
        <f>B16*C16</f>
        <v>1.4999999999999999E-2</v>
      </c>
      <c r="E16" s="1"/>
      <c r="F16" s="1"/>
      <c r="G16" s="1"/>
      <c r="H16" s="1"/>
      <c r="I16" s="1"/>
      <c r="J16" s="1"/>
      <c r="K16" s="1"/>
      <c r="L16" s="1"/>
      <c r="M16" s="1"/>
      <c r="N16" s="1"/>
      <c r="O16" s="1"/>
      <c r="P16" s="1"/>
      <c r="Q16" s="1"/>
      <c r="R16" s="1"/>
      <c r="S16" s="1"/>
      <c r="T16" s="1"/>
      <c r="U16" s="1"/>
      <c r="V16" s="1"/>
      <c r="W16" s="1"/>
      <c r="X16" s="1"/>
      <c r="Y16" s="1"/>
      <c r="Z16" s="1"/>
    </row>
    <row r="17" spans="1:26" ht="72.599999999999994">
      <c r="A17" s="17"/>
      <c r="B17" s="20" t="s">
        <v>40</v>
      </c>
      <c r="C17" s="24"/>
      <c r="D17" s="8"/>
      <c r="E17" s="1"/>
      <c r="F17" s="1"/>
      <c r="G17" s="1"/>
      <c r="H17" s="1"/>
      <c r="I17" s="1"/>
      <c r="J17" s="1"/>
      <c r="K17" s="1"/>
      <c r="L17" s="1"/>
      <c r="M17" s="1"/>
      <c r="N17" s="1"/>
      <c r="O17" s="1"/>
      <c r="P17" s="1"/>
      <c r="Q17" s="1"/>
      <c r="R17" s="1"/>
      <c r="S17" s="1"/>
      <c r="T17" s="1"/>
      <c r="U17" s="1"/>
      <c r="V17" s="1"/>
      <c r="W17" s="1"/>
      <c r="X17" s="1"/>
      <c r="Y17" s="1"/>
      <c r="Z17" s="1"/>
    </row>
    <row r="18" spans="1:26" ht="15.6">
      <c r="A18" s="17" t="s">
        <v>41</v>
      </c>
      <c r="B18" s="18">
        <v>1.5</v>
      </c>
      <c r="C18" s="24">
        <v>0.02</v>
      </c>
      <c r="D18" s="8">
        <f>B18*C18</f>
        <v>0.03</v>
      </c>
      <c r="E18" s="1"/>
      <c r="F18" s="1"/>
      <c r="G18" s="1"/>
      <c r="H18" s="1"/>
      <c r="I18" s="1"/>
      <c r="J18" s="1"/>
      <c r="K18" s="1"/>
      <c r="L18" s="1"/>
      <c r="M18" s="1"/>
      <c r="N18" s="1"/>
      <c r="O18" s="1"/>
      <c r="P18" s="1"/>
      <c r="Q18" s="1"/>
      <c r="R18" s="1"/>
      <c r="S18" s="1"/>
      <c r="T18" s="1"/>
      <c r="U18" s="1"/>
      <c r="V18" s="1"/>
      <c r="W18" s="1"/>
      <c r="X18" s="1"/>
      <c r="Y18" s="1"/>
      <c r="Z18" s="1"/>
    </row>
    <row r="19" spans="1:26" ht="60.6">
      <c r="A19" s="17"/>
      <c r="B19" s="21" t="s">
        <v>42</v>
      </c>
      <c r="C19" s="24"/>
      <c r="D19" s="8"/>
      <c r="E19" s="1"/>
      <c r="F19" s="1"/>
      <c r="G19" s="1"/>
      <c r="H19" s="1"/>
      <c r="I19" s="1"/>
      <c r="J19" s="1"/>
      <c r="K19" s="1"/>
      <c r="L19" s="1"/>
      <c r="M19" s="1"/>
      <c r="N19" s="1"/>
      <c r="O19" s="1"/>
      <c r="P19" s="1"/>
      <c r="Q19" s="1"/>
      <c r="R19" s="1"/>
      <c r="S19" s="1"/>
      <c r="T19" s="1"/>
      <c r="U19" s="1"/>
      <c r="V19" s="1"/>
      <c r="W19" s="1"/>
      <c r="X19" s="1"/>
      <c r="Y19" s="1"/>
      <c r="Z19" s="1"/>
    </row>
    <row r="20" spans="1:26" ht="15.6">
      <c r="A20" s="17" t="s">
        <v>43</v>
      </c>
      <c r="B20" s="18">
        <v>1</v>
      </c>
      <c r="C20" s="24">
        <v>0.03</v>
      </c>
      <c r="D20" s="8">
        <f>B20*C20</f>
        <v>0.03</v>
      </c>
      <c r="E20" s="1"/>
      <c r="F20" s="1"/>
      <c r="G20" s="1"/>
      <c r="H20" s="1"/>
      <c r="I20" s="1"/>
      <c r="J20" s="1"/>
      <c r="K20" s="1"/>
      <c r="L20" s="1"/>
      <c r="M20" s="1"/>
      <c r="N20" s="1"/>
      <c r="O20" s="1"/>
      <c r="P20" s="1"/>
      <c r="Q20" s="1"/>
      <c r="R20" s="1"/>
      <c r="S20" s="1"/>
      <c r="T20" s="1"/>
      <c r="U20" s="1"/>
      <c r="V20" s="1"/>
      <c r="W20" s="1"/>
      <c r="X20" s="1"/>
      <c r="Y20" s="1"/>
      <c r="Z20" s="1"/>
    </row>
    <row r="21" spans="1:26" ht="48.6">
      <c r="A21" s="17"/>
      <c r="B21" s="20" t="s">
        <v>44</v>
      </c>
      <c r="C21" s="24"/>
      <c r="D21" s="8"/>
      <c r="E21" s="1"/>
      <c r="F21" s="1"/>
      <c r="G21" s="1"/>
      <c r="H21" s="1"/>
      <c r="I21" s="1"/>
      <c r="J21" s="1"/>
      <c r="K21" s="1"/>
      <c r="L21" s="1"/>
      <c r="M21" s="1"/>
      <c r="N21" s="1"/>
      <c r="O21" s="1"/>
      <c r="P21" s="1"/>
      <c r="Q21" s="1"/>
      <c r="R21" s="1"/>
      <c r="S21" s="1"/>
      <c r="T21" s="1"/>
      <c r="U21" s="1"/>
      <c r="V21" s="1"/>
      <c r="W21" s="1"/>
      <c r="X21" s="1"/>
      <c r="Y21" s="1"/>
      <c r="Z21" s="1"/>
    </row>
    <row r="22" spans="1:26" ht="15.6">
      <c r="A22" s="17" t="s">
        <v>45</v>
      </c>
      <c r="B22" s="18">
        <v>0.5</v>
      </c>
      <c r="C22" s="24">
        <v>0.03</v>
      </c>
      <c r="D22" s="8">
        <f>B22*C22</f>
        <v>1.4999999999999999E-2</v>
      </c>
      <c r="E22" s="1"/>
      <c r="F22" s="1"/>
      <c r="G22" s="1"/>
      <c r="H22" s="1"/>
      <c r="I22" s="1"/>
      <c r="J22" s="1"/>
      <c r="K22" s="1"/>
      <c r="L22" s="1"/>
      <c r="M22" s="1"/>
      <c r="N22" s="1"/>
      <c r="O22" s="1"/>
      <c r="P22" s="1"/>
      <c r="Q22" s="1"/>
      <c r="R22" s="1"/>
      <c r="S22" s="1"/>
      <c r="T22" s="1"/>
      <c r="U22" s="1"/>
      <c r="V22" s="1"/>
      <c r="W22" s="1"/>
      <c r="X22" s="1"/>
      <c r="Y22" s="1"/>
      <c r="Z22" s="1"/>
    </row>
    <row r="23" spans="1:26" ht="60.6">
      <c r="A23" s="17"/>
      <c r="B23" s="20" t="s">
        <v>46</v>
      </c>
      <c r="C23" s="24"/>
      <c r="D23" s="8"/>
      <c r="E23" s="1"/>
      <c r="F23" s="1"/>
      <c r="G23" s="1"/>
      <c r="H23" s="1"/>
      <c r="I23" s="1"/>
      <c r="J23" s="1"/>
      <c r="K23" s="1"/>
      <c r="L23" s="1"/>
      <c r="M23" s="1"/>
      <c r="N23" s="1"/>
      <c r="O23" s="1"/>
      <c r="P23" s="1"/>
      <c r="Q23" s="1"/>
      <c r="R23" s="1"/>
      <c r="S23" s="1"/>
      <c r="T23" s="1"/>
      <c r="U23" s="1"/>
      <c r="V23" s="1"/>
      <c r="W23" s="1"/>
      <c r="X23" s="1"/>
      <c r="Y23" s="1"/>
      <c r="Z23" s="1"/>
    </row>
    <row r="24" spans="1:26" ht="30.95">
      <c r="A24" s="22" t="s">
        <v>47</v>
      </c>
      <c r="B24" s="18">
        <v>0</v>
      </c>
      <c r="C24" s="24">
        <v>0.03</v>
      </c>
      <c r="D24" s="8">
        <f>B24*C24</f>
        <v>0</v>
      </c>
      <c r="E24" s="1"/>
      <c r="F24" s="1"/>
      <c r="G24" s="1"/>
      <c r="H24" s="1"/>
      <c r="I24" s="1"/>
      <c r="J24" s="1"/>
      <c r="K24" s="1"/>
      <c r="L24" s="1"/>
      <c r="M24" s="1"/>
      <c r="N24" s="1"/>
      <c r="O24" s="1"/>
      <c r="P24" s="1"/>
      <c r="Q24" s="1"/>
      <c r="R24" s="1"/>
      <c r="S24" s="1"/>
      <c r="T24" s="1"/>
      <c r="U24" s="1"/>
      <c r="V24" s="1"/>
      <c r="W24" s="1"/>
      <c r="X24" s="1"/>
      <c r="Y24" s="1"/>
      <c r="Z24" s="1"/>
    </row>
    <row r="25" spans="1:26" ht="24.6">
      <c r="A25" s="17"/>
      <c r="B25" s="20" t="s">
        <v>48</v>
      </c>
      <c r="C25" s="24"/>
      <c r="D25" s="8"/>
      <c r="E25" s="1"/>
      <c r="F25" s="1"/>
      <c r="G25" s="1"/>
      <c r="H25" s="1"/>
      <c r="I25" s="1"/>
      <c r="J25" s="1"/>
      <c r="K25" s="1"/>
      <c r="L25" s="1"/>
      <c r="M25" s="1"/>
      <c r="N25" s="1"/>
      <c r="O25" s="1"/>
      <c r="P25" s="1"/>
      <c r="Q25" s="1"/>
      <c r="R25" s="1"/>
      <c r="S25" s="1"/>
      <c r="T25" s="1"/>
      <c r="U25" s="1"/>
      <c r="V25" s="1"/>
      <c r="W25" s="1"/>
      <c r="X25" s="1"/>
      <c r="Y25" s="1"/>
      <c r="Z25" s="1"/>
    </row>
    <row r="26" spans="1:26" ht="15.6">
      <c r="A26" s="17" t="s">
        <v>49</v>
      </c>
      <c r="B26" s="18">
        <v>3</v>
      </c>
      <c r="C26" s="24">
        <v>0.04</v>
      </c>
      <c r="D26" s="8">
        <f>B26*C26</f>
        <v>0.12</v>
      </c>
      <c r="E26" s="1"/>
      <c r="F26" s="1"/>
      <c r="G26" s="1"/>
      <c r="H26" s="1"/>
      <c r="I26" s="1"/>
      <c r="J26" s="1"/>
      <c r="K26" s="1"/>
      <c r="L26" s="1"/>
      <c r="M26" s="1"/>
      <c r="N26" s="1"/>
      <c r="O26" s="1"/>
      <c r="P26" s="1"/>
      <c r="Q26" s="1"/>
      <c r="R26" s="1"/>
      <c r="S26" s="1"/>
      <c r="T26" s="1"/>
      <c r="U26" s="1"/>
      <c r="V26" s="1"/>
      <c r="W26" s="1"/>
      <c r="X26" s="1"/>
      <c r="Y26" s="1"/>
      <c r="Z26" s="1"/>
    </row>
    <row r="27" spans="1:26" ht="72.599999999999994">
      <c r="A27" s="17"/>
      <c r="B27" s="20" t="s">
        <v>50</v>
      </c>
      <c r="C27" s="24"/>
      <c r="D27" s="8"/>
      <c r="E27" s="1"/>
      <c r="F27" s="1"/>
      <c r="G27" s="1"/>
      <c r="H27" s="1"/>
      <c r="I27" s="1"/>
      <c r="J27" s="1"/>
      <c r="K27" s="1"/>
      <c r="L27" s="1"/>
      <c r="M27" s="1"/>
      <c r="N27" s="1"/>
      <c r="O27" s="1"/>
      <c r="P27" s="1"/>
      <c r="Q27" s="1"/>
      <c r="R27" s="1"/>
      <c r="S27" s="1"/>
      <c r="T27" s="1"/>
      <c r="U27" s="1"/>
      <c r="V27" s="1"/>
      <c r="W27" s="1"/>
      <c r="X27" s="1"/>
      <c r="Y27" s="1"/>
      <c r="Z27" s="1"/>
    </row>
    <row r="28" spans="1:26" ht="15.6">
      <c r="A28" s="17" t="s">
        <v>51</v>
      </c>
      <c r="B28" s="18">
        <v>3</v>
      </c>
      <c r="C28" s="24">
        <v>0.03</v>
      </c>
      <c r="D28" s="8">
        <f>B28*C28</f>
        <v>0.09</v>
      </c>
      <c r="E28" s="1"/>
      <c r="F28" s="1"/>
      <c r="G28" s="1"/>
      <c r="H28" s="1"/>
      <c r="I28" s="1"/>
      <c r="J28" s="1"/>
      <c r="K28" s="1"/>
      <c r="L28" s="1"/>
      <c r="M28" s="1"/>
      <c r="N28" s="1"/>
      <c r="O28" s="1"/>
      <c r="P28" s="1"/>
      <c r="Q28" s="1"/>
      <c r="R28" s="1"/>
      <c r="S28" s="1"/>
      <c r="T28" s="1"/>
      <c r="U28" s="1"/>
      <c r="V28" s="1"/>
      <c r="W28" s="1"/>
      <c r="X28" s="1"/>
      <c r="Y28" s="1"/>
      <c r="Z28" s="1"/>
    </row>
    <row r="29" spans="1:26" ht="15.6">
      <c r="A29" s="17"/>
      <c r="B29" s="21" t="s">
        <v>52</v>
      </c>
      <c r="C29" s="24"/>
      <c r="D29" s="8"/>
      <c r="E29" s="1"/>
      <c r="F29" s="1"/>
      <c r="G29" s="1"/>
      <c r="H29" s="1"/>
      <c r="I29" s="1"/>
      <c r="J29" s="1"/>
      <c r="K29" s="1"/>
      <c r="L29" s="1"/>
      <c r="M29" s="1"/>
      <c r="N29" s="1"/>
      <c r="O29" s="1"/>
      <c r="P29" s="1"/>
      <c r="Q29" s="1"/>
      <c r="R29" s="1"/>
      <c r="S29" s="1"/>
      <c r="T29" s="1"/>
      <c r="U29" s="1"/>
      <c r="V29" s="1"/>
      <c r="W29" s="1"/>
      <c r="X29" s="1"/>
      <c r="Y29" s="1"/>
      <c r="Z29" s="1"/>
    </row>
    <row r="30" spans="1:26" ht="15.6">
      <c r="A30" s="17" t="s">
        <v>53</v>
      </c>
      <c r="B30" s="18">
        <v>1</v>
      </c>
      <c r="C30" s="24">
        <v>0.04</v>
      </c>
      <c r="D30" s="8">
        <f>B30*C30</f>
        <v>0.04</v>
      </c>
      <c r="E30" s="1"/>
      <c r="F30" s="1"/>
      <c r="G30" s="1"/>
      <c r="H30" s="1"/>
      <c r="I30" s="1"/>
      <c r="J30" s="1"/>
      <c r="K30" s="1"/>
      <c r="L30" s="1"/>
      <c r="M30" s="1"/>
      <c r="N30" s="1"/>
      <c r="O30" s="1"/>
      <c r="P30" s="1"/>
      <c r="Q30" s="1"/>
      <c r="R30" s="1"/>
      <c r="S30" s="1"/>
      <c r="T30" s="1"/>
      <c r="U30" s="1"/>
      <c r="V30" s="1"/>
      <c r="W30" s="1"/>
      <c r="X30" s="1"/>
      <c r="Y30" s="1"/>
      <c r="Z30" s="1"/>
    </row>
    <row r="31" spans="1:26" ht="48">
      <c r="A31" s="17"/>
      <c r="B31" s="19" t="s">
        <v>54</v>
      </c>
      <c r="C31" s="24"/>
      <c r="D31" s="8"/>
      <c r="E31" s="1"/>
      <c r="F31" s="1"/>
      <c r="G31" s="1"/>
      <c r="H31" s="1"/>
      <c r="I31" s="1"/>
      <c r="J31" s="1"/>
      <c r="K31" s="1"/>
      <c r="L31" s="1"/>
      <c r="M31" s="1"/>
      <c r="N31" s="1"/>
      <c r="O31" s="1"/>
      <c r="P31" s="1"/>
      <c r="Q31" s="1"/>
      <c r="R31" s="1"/>
      <c r="S31" s="1"/>
      <c r="T31" s="1"/>
      <c r="U31" s="1"/>
      <c r="V31" s="1"/>
      <c r="W31" s="1"/>
      <c r="X31" s="1"/>
      <c r="Y31" s="1"/>
      <c r="Z31" s="1"/>
    </row>
    <row r="32" spans="1:26" ht="15.6">
      <c r="A32" s="17" t="s">
        <v>55</v>
      </c>
      <c r="B32" s="18">
        <v>0</v>
      </c>
      <c r="C32" s="24">
        <v>0.04</v>
      </c>
      <c r="D32" s="8">
        <f>B32*C32</f>
        <v>0</v>
      </c>
      <c r="E32" s="1"/>
      <c r="F32" s="1"/>
      <c r="G32" s="1"/>
      <c r="H32" s="1"/>
      <c r="I32" s="1"/>
      <c r="J32" s="1"/>
      <c r="K32" s="1"/>
      <c r="L32" s="1"/>
      <c r="M32" s="1"/>
      <c r="N32" s="1"/>
      <c r="O32" s="1"/>
      <c r="P32" s="1"/>
      <c r="Q32" s="1"/>
      <c r="R32" s="1"/>
      <c r="S32" s="1"/>
      <c r="T32" s="1"/>
      <c r="U32" s="1"/>
      <c r="V32" s="1"/>
      <c r="W32" s="1"/>
      <c r="X32" s="1"/>
      <c r="Y32" s="1"/>
      <c r="Z32" s="1"/>
    </row>
    <row r="33" spans="1:26" ht="53.1" customHeight="1">
      <c r="A33" s="17"/>
      <c r="B33" s="21" t="s">
        <v>56</v>
      </c>
      <c r="C33" s="24"/>
      <c r="D33" s="8"/>
      <c r="E33" s="1"/>
      <c r="F33" s="1"/>
      <c r="G33" s="1"/>
      <c r="H33" s="1"/>
      <c r="I33" s="1"/>
      <c r="J33" s="1"/>
      <c r="K33" s="1"/>
      <c r="L33" s="1"/>
      <c r="M33" s="1"/>
      <c r="N33" s="1"/>
      <c r="O33" s="1"/>
      <c r="P33" s="1"/>
      <c r="Q33" s="1"/>
      <c r="R33" s="1"/>
      <c r="S33" s="1"/>
      <c r="T33" s="1"/>
      <c r="U33" s="1"/>
      <c r="V33" s="1"/>
      <c r="W33" s="1"/>
      <c r="X33" s="1"/>
      <c r="Y33" s="1"/>
      <c r="Z33" s="1"/>
    </row>
    <row r="34" spans="1:26" ht="15.6">
      <c r="A34" s="17" t="s">
        <v>57</v>
      </c>
      <c r="B34" s="18">
        <v>0</v>
      </c>
      <c r="C34" s="24">
        <v>0.03</v>
      </c>
      <c r="D34" s="8">
        <f>B34*C34</f>
        <v>0</v>
      </c>
      <c r="E34" s="1"/>
      <c r="F34" s="1"/>
      <c r="G34" s="1"/>
      <c r="H34" s="1"/>
      <c r="I34" s="1"/>
      <c r="J34" s="1"/>
      <c r="K34" s="1"/>
      <c r="L34" s="1"/>
      <c r="M34" s="1"/>
      <c r="N34" s="1"/>
      <c r="O34" s="1"/>
      <c r="P34" s="1"/>
      <c r="Q34" s="1"/>
      <c r="R34" s="1"/>
      <c r="S34" s="1"/>
      <c r="T34" s="1"/>
      <c r="U34" s="1"/>
      <c r="V34" s="1"/>
      <c r="W34" s="1"/>
      <c r="X34" s="1"/>
      <c r="Y34" s="1"/>
      <c r="Z34" s="1"/>
    </row>
    <row r="35" spans="1:26" ht="15.6">
      <c r="A35" s="17"/>
      <c r="B35" s="20" t="s">
        <v>30</v>
      </c>
      <c r="C35" s="24"/>
      <c r="D35" s="8"/>
      <c r="E35" s="1"/>
      <c r="F35" s="1"/>
      <c r="G35" s="1"/>
      <c r="H35" s="1"/>
      <c r="I35" s="1"/>
      <c r="J35" s="1"/>
      <c r="K35" s="1"/>
      <c r="L35" s="1"/>
      <c r="M35" s="1"/>
      <c r="N35" s="1"/>
      <c r="O35" s="1"/>
      <c r="P35" s="1"/>
      <c r="Q35" s="1"/>
      <c r="R35" s="1"/>
      <c r="S35" s="1"/>
      <c r="T35" s="1"/>
      <c r="U35" s="1"/>
      <c r="V35" s="1"/>
      <c r="W35" s="1"/>
      <c r="X35" s="1"/>
      <c r="Y35" s="1"/>
      <c r="Z35" s="1"/>
    </row>
    <row r="36" spans="1:26" ht="15.6">
      <c r="A36" s="17" t="s">
        <v>58</v>
      </c>
      <c r="B36" s="18">
        <v>0</v>
      </c>
      <c r="C36" s="24">
        <v>0.05</v>
      </c>
      <c r="D36" s="8">
        <f>B36*C36</f>
        <v>0</v>
      </c>
      <c r="E36" s="1"/>
      <c r="F36" s="1"/>
      <c r="G36" s="1"/>
      <c r="H36" s="1"/>
      <c r="I36" s="1"/>
      <c r="J36" s="1"/>
      <c r="K36" s="1"/>
      <c r="L36" s="1"/>
      <c r="M36" s="1"/>
      <c r="N36" s="1"/>
      <c r="O36" s="1"/>
      <c r="P36" s="1"/>
      <c r="Q36" s="1"/>
      <c r="R36" s="1"/>
      <c r="S36" s="1"/>
      <c r="T36" s="1"/>
      <c r="U36" s="1"/>
      <c r="V36" s="1"/>
      <c r="W36" s="1"/>
      <c r="X36" s="1"/>
      <c r="Y36" s="1"/>
      <c r="Z36" s="1"/>
    </row>
    <row r="37" spans="1:26" ht="24.6">
      <c r="A37" s="17"/>
      <c r="B37" s="20" t="s">
        <v>59</v>
      </c>
      <c r="C37" s="24"/>
      <c r="D37" s="8"/>
      <c r="E37" s="1"/>
      <c r="F37" s="1"/>
      <c r="G37" s="1"/>
      <c r="H37" s="1"/>
      <c r="I37" s="1"/>
      <c r="J37" s="1"/>
      <c r="K37" s="1"/>
      <c r="L37" s="1"/>
      <c r="M37" s="1"/>
      <c r="N37" s="1"/>
      <c r="O37" s="1"/>
      <c r="P37" s="1"/>
      <c r="Q37" s="1"/>
      <c r="R37" s="1"/>
      <c r="S37" s="1"/>
      <c r="T37" s="1"/>
      <c r="U37" s="1"/>
      <c r="V37" s="1"/>
      <c r="W37" s="1"/>
      <c r="X37" s="1"/>
      <c r="Y37" s="1"/>
      <c r="Z37" s="1"/>
    </row>
    <row r="38" spans="1:26" ht="15.6">
      <c r="A38" s="17" t="s">
        <v>60</v>
      </c>
      <c r="B38" s="18">
        <v>3</v>
      </c>
      <c r="C38" s="24">
        <v>0.05</v>
      </c>
      <c r="D38" s="8">
        <f>B38*C38</f>
        <v>0.15000000000000002</v>
      </c>
      <c r="E38" s="1"/>
      <c r="F38" s="1"/>
      <c r="G38" s="1"/>
      <c r="H38" s="1"/>
      <c r="I38" s="1"/>
      <c r="J38" s="1"/>
      <c r="K38" s="1"/>
      <c r="L38" s="1"/>
      <c r="M38" s="1"/>
      <c r="N38" s="1"/>
      <c r="O38" s="1"/>
      <c r="P38" s="1"/>
      <c r="Q38" s="1"/>
      <c r="R38" s="1"/>
      <c r="S38" s="1"/>
      <c r="T38" s="1"/>
      <c r="U38" s="1"/>
      <c r="V38" s="1"/>
      <c r="W38" s="1"/>
      <c r="X38" s="1"/>
      <c r="Y38" s="1"/>
      <c r="Z38" s="1"/>
    </row>
    <row r="39" spans="1:26" ht="48.6">
      <c r="A39" s="17"/>
      <c r="B39" s="20" t="s">
        <v>61</v>
      </c>
      <c r="C39" s="24"/>
      <c r="D39" s="8"/>
      <c r="E39" s="1"/>
      <c r="F39" s="1"/>
      <c r="G39" s="1"/>
      <c r="H39" s="1"/>
      <c r="I39" s="1"/>
      <c r="J39" s="1"/>
      <c r="K39" s="1"/>
      <c r="L39" s="1"/>
      <c r="M39" s="1"/>
      <c r="N39" s="1"/>
      <c r="O39" s="1"/>
      <c r="P39" s="1"/>
      <c r="Q39" s="1"/>
      <c r="R39" s="1"/>
      <c r="S39" s="1"/>
      <c r="T39" s="1"/>
      <c r="U39" s="1"/>
      <c r="V39" s="1"/>
      <c r="W39" s="1"/>
      <c r="X39" s="1"/>
      <c r="Y39" s="1"/>
      <c r="Z39" s="1"/>
    </row>
    <row r="40" spans="1:26" ht="15.6">
      <c r="A40" s="22" t="s">
        <v>62</v>
      </c>
      <c r="B40" s="18">
        <v>0</v>
      </c>
      <c r="C40" s="24">
        <v>0.04</v>
      </c>
      <c r="D40" s="8">
        <f>B40*C40</f>
        <v>0</v>
      </c>
      <c r="E40" s="1"/>
      <c r="F40" s="1"/>
      <c r="G40" s="1"/>
      <c r="H40" s="1"/>
      <c r="I40" s="1"/>
      <c r="J40" s="1"/>
      <c r="K40" s="1"/>
      <c r="L40" s="1"/>
      <c r="M40" s="1"/>
      <c r="N40" s="1"/>
      <c r="O40" s="1"/>
      <c r="P40" s="1"/>
      <c r="Q40" s="1"/>
      <c r="R40" s="1"/>
      <c r="S40" s="1"/>
      <c r="T40" s="1"/>
      <c r="U40" s="1"/>
      <c r="V40" s="1"/>
      <c r="W40" s="1"/>
      <c r="X40" s="1"/>
      <c r="Y40" s="1"/>
      <c r="Z40" s="1"/>
    </row>
    <row r="41" spans="1:26" ht="24.6">
      <c r="A41" s="17"/>
      <c r="B41" s="21" t="s">
        <v>63</v>
      </c>
      <c r="C41" s="24"/>
      <c r="D41" s="8"/>
      <c r="E41" s="1"/>
      <c r="F41" s="1"/>
      <c r="G41" s="1"/>
      <c r="H41" s="1"/>
      <c r="I41" s="1"/>
      <c r="J41" s="1"/>
      <c r="K41" s="1"/>
      <c r="L41" s="1"/>
      <c r="M41" s="1"/>
      <c r="N41" s="1"/>
      <c r="O41" s="1"/>
      <c r="P41" s="1"/>
      <c r="Q41" s="1"/>
      <c r="R41" s="1"/>
      <c r="S41" s="1"/>
      <c r="T41" s="1"/>
      <c r="U41" s="1"/>
      <c r="V41" s="1"/>
      <c r="W41" s="1"/>
      <c r="X41" s="1"/>
      <c r="Y41" s="1"/>
      <c r="Z41" s="1"/>
    </row>
    <row r="42" spans="1:26" ht="15.6">
      <c r="A42" s="17" t="s">
        <v>64</v>
      </c>
      <c r="B42" s="18">
        <v>2</v>
      </c>
      <c r="C42" s="24">
        <v>0.02</v>
      </c>
      <c r="D42" s="8">
        <f>B42*C42</f>
        <v>0.04</v>
      </c>
      <c r="E42" s="1"/>
      <c r="F42" s="1"/>
      <c r="G42" s="1"/>
      <c r="H42" s="1"/>
      <c r="I42" s="1"/>
      <c r="J42" s="1"/>
      <c r="K42" s="1"/>
      <c r="L42" s="1"/>
      <c r="M42" s="1"/>
      <c r="N42" s="1"/>
      <c r="O42" s="1"/>
      <c r="P42" s="1"/>
      <c r="Q42" s="1"/>
      <c r="R42" s="1"/>
      <c r="S42" s="1"/>
      <c r="T42" s="1"/>
      <c r="U42" s="1"/>
      <c r="V42" s="1"/>
      <c r="W42" s="1"/>
      <c r="X42" s="1"/>
      <c r="Y42" s="1"/>
      <c r="Z42" s="1"/>
    </row>
    <row r="43" spans="1:26" ht="72.599999999999994">
      <c r="A43" s="17"/>
      <c r="B43" s="20" t="s">
        <v>65</v>
      </c>
      <c r="C43" s="24"/>
      <c r="D43" s="8"/>
      <c r="E43" s="1"/>
      <c r="F43" s="1"/>
      <c r="G43" s="1"/>
      <c r="H43" s="1"/>
      <c r="I43" s="1"/>
      <c r="J43" s="1"/>
      <c r="K43" s="1"/>
      <c r="L43" s="1"/>
      <c r="M43" s="1"/>
      <c r="N43" s="1"/>
      <c r="O43" s="1"/>
      <c r="P43" s="1"/>
      <c r="Q43" s="1"/>
      <c r="R43" s="1"/>
      <c r="S43" s="1"/>
      <c r="T43" s="1"/>
      <c r="U43" s="1"/>
      <c r="V43" s="1"/>
      <c r="W43" s="1"/>
      <c r="X43" s="1"/>
      <c r="Y43" s="1"/>
      <c r="Z43" s="1"/>
    </row>
    <row r="44" spans="1:26" ht="15.6">
      <c r="A44" s="17" t="s">
        <v>66</v>
      </c>
      <c r="B44" s="18">
        <v>3</v>
      </c>
      <c r="C44" s="24">
        <v>0.03</v>
      </c>
      <c r="D44" s="8">
        <f>B44*C44</f>
        <v>0.09</v>
      </c>
      <c r="E44" s="1"/>
      <c r="F44" s="1"/>
      <c r="G44" s="1"/>
      <c r="H44" s="1"/>
      <c r="I44" s="1"/>
      <c r="J44" s="1"/>
      <c r="K44" s="1"/>
      <c r="L44" s="1"/>
      <c r="M44" s="1"/>
      <c r="N44" s="1"/>
      <c r="O44" s="1"/>
      <c r="P44" s="1"/>
      <c r="Q44" s="1"/>
      <c r="R44" s="1"/>
      <c r="S44" s="1"/>
      <c r="T44" s="1"/>
      <c r="U44" s="1"/>
      <c r="V44" s="1"/>
      <c r="W44" s="1"/>
      <c r="X44" s="1"/>
      <c r="Y44" s="1"/>
      <c r="Z44" s="1"/>
    </row>
    <row r="45" spans="1:26" ht="84.6">
      <c r="A45" s="17"/>
      <c r="B45" s="20" t="s">
        <v>67</v>
      </c>
      <c r="C45" s="24"/>
      <c r="D45" s="8"/>
      <c r="E45" s="1"/>
      <c r="F45" s="1"/>
      <c r="G45" s="1"/>
      <c r="H45" s="1"/>
      <c r="I45" s="1"/>
      <c r="J45" s="1"/>
      <c r="K45" s="1"/>
      <c r="L45" s="1"/>
      <c r="M45" s="1"/>
      <c r="N45" s="1"/>
      <c r="O45" s="1"/>
      <c r="P45" s="1"/>
      <c r="Q45" s="1"/>
      <c r="R45" s="1"/>
      <c r="S45" s="1"/>
      <c r="T45" s="1"/>
      <c r="U45" s="1"/>
      <c r="V45" s="1"/>
      <c r="W45" s="1"/>
      <c r="X45" s="1"/>
      <c r="Y45" s="1"/>
      <c r="Z45" s="1"/>
    </row>
    <row r="46" spans="1:26" ht="15.6">
      <c r="A46" s="17" t="s">
        <v>68</v>
      </c>
      <c r="B46" s="18">
        <v>1</v>
      </c>
      <c r="C46" s="24">
        <v>0.03</v>
      </c>
      <c r="D46" s="8">
        <f>B46*C46</f>
        <v>0.03</v>
      </c>
      <c r="E46" s="114"/>
      <c r="F46" s="1"/>
      <c r="G46" s="1"/>
      <c r="H46" s="1"/>
      <c r="I46" s="1"/>
      <c r="J46" s="1"/>
      <c r="K46" s="1"/>
      <c r="L46" s="1"/>
      <c r="M46" s="1"/>
      <c r="N46" s="1"/>
      <c r="O46" s="1"/>
      <c r="P46" s="1"/>
      <c r="Q46" s="1"/>
      <c r="R46" s="1"/>
      <c r="S46" s="1"/>
      <c r="T46" s="1"/>
      <c r="U46" s="1"/>
      <c r="V46" s="1"/>
      <c r="W46" s="1"/>
      <c r="X46" s="1"/>
      <c r="Y46" s="1"/>
      <c r="Z46" s="1"/>
    </row>
    <row r="47" spans="1:26" ht="60.6">
      <c r="A47" s="17"/>
      <c r="B47" s="20" t="s">
        <v>69</v>
      </c>
      <c r="C47" s="24"/>
      <c r="D47" s="8"/>
      <c r="E47" s="1"/>
      <c r="F47" s="1"/>
      <c r="G47" s="1"/>
      <c r="H47" s="1"/>
      <c r="I47" s="1"/>
      <c r="J47" s="1"/>
      <c r="K47" s="1"/>
      <c r="L47" s="1"/>
      <c r="M47" s="1"/>
      <c r="N47" s="1"/>
      <c r="O47" s="1"/>
      <c r="P47" s="1"/>
      <c r="Q47" s="1"/>
      <c r="R47" s="1"/>
      <c r="S47" s="1"/>
      <c r="T47" s="1"/>
      <c r="U47" s="1"/>
      <c r="V47" s="1"/>
      <c r="W47" s="1"/>
      <c r="X47" s="1"/>
      <c r="Y47" s="1"/>
      <c r="Z47" s="1"/>
    </row>
    <row r="48" spans="1:26" ht="15.6">
      <c r="A48" s="17" t="s">
        <v>70</v>
      </c>
      <c r="B48" s="18">
        <v>0.5</v>
      </c>
      <c r="C48" s="24">
        <v>0.02</v>
      </c>
      <c r="D48" s="8">
        <f>B48*C48</f>
        <v>0.01</v>
      </c>
      <c r="E48" s="1"/>
      <c r="F48" s="1"/>
      <c r="G48" s="1"/>
      <c r="H48" s="1"/>
      <c r="I48" s="1"/>
      <c r="J48" s="1"/>
      <c r="K48" s="1"/>
      <c r="L48" s="1"/>
      <c r="M48" s="1"/>
      <c r="N48" s="1"/>
      <c r="O48" s="1"/>
      <c r="P48" s="1"/>
      <c r="Q48" s="1"/>
      <c r="R48" s="1"/>
      <c r="S48" s="1"/>
      <c r="T48" s="1"/>
      <c r="U48" s="1"/>
      <c r="V48" s="1"/>
      <c r="W48" s="1"/>
      <c r="X48" s="1"/>
      <c r="Y48" s="1"/>
      <c r="Z48" s="1"/>
    </row>
    <row r="49" spans="1:26" ht="204">
      <c r="A49" s="17"/>
      <c r="B49" s="19" t="s">
        <v>71</v>
      </c>
      <c r="C49" s="24"/>
      <c r="D49" s="8"/>
      <c r="E49" s="1"/>
      <c r="F49" s="1"/>
      <c r="G49" s="1"/>
      <c r="H49" s="1"/>
      <c r="I49" s="1"/>
      <c r="J49" s="1"/>
      <c r="K49" s="1"/>
      <c r="L49" s="1"/>
      <c r="M49" s="1"/>
      <c r="N49" s="1"/>
      <c r="O49" s="1"/>
      <c r="P49" s="1"/>
      <c r="Q49" s="1"/>
      <c r="R49" s="1"/>
      <c r="S49" s="1"/>
      <c r="T49" s="1"/>
      <c r="U49" s="1"/>
      <c r="V49" s="1"/>
      <c r="W49" s="1"/>
      <c r="X49" s="1"/>
      <c r="Y49" s="1"/>
      <c r="Z49" s="1"/>
    </row>
    <row r="50" spans="1:26" ht="15.6">
      <c r="A50" s="17" t="s">
        <v>72</v>
      </c>
      <c r="B50" s="18">
        <v>0.5</v>
      </c>
      <c r="C50" s="24">
        <v>0.02</v>
      </c>
      <c r="D50" s="8">
        <f>B50*C50</f>
        <v>0.01</v>
      </c>
      <c r="E50" s="1"/>
      <c r="F50" s="1"/>
      <c r="G50" s="1"/>
      <c r="H50" s="1"/>
      <c r="I50" s="1"/>
      <c r="J50" s="1"/>
      <c r="K50" s="1"/>
      <c r="L50" s="1"/>
      <c r="M50" s="1"/>
      <c r="N50" s="1"/>
      <c r="O50" s="1"/>
      <c r="P50" s="1"/>
      <c r="Q50" s="1"/>
      <c r="R50" s="1"/>
      <c r="S50" s="1"/>
      <c r="T50" s="1"/>
      <c r="U50" s="1"/>
      <c r="V50" s="1"/>
      <c r="W50" s="1"/>
      <c r="X50" s="1"/>
      <c r="Y50" s="1"/>
      <c r="Z50" s="1"/>
    </row>
    <row r="51" spans="1:26" ht="39.6" customHeight="1">
      <c r="A51" s="17"/>
      <c r="B51" s="101" t="s">
        <v>73</v>
      </c>
      <c r="C51" s="24"/>
      <c r="D51" s="8"/>
      <c r="E51" s="1"/>
      <c r="F51" s="1"/>
      <c r="G51" s="1"/>
      <c r="H51" s="1"/>
      <c r="I51" s="1"/>
      <c r="J51" s="1"/>
      <c r="K51" s="1"/>
      <c r="L51" s="1"/>
      <c r="M51" s="1"/>
      <c r="N51" s="1"/>
      <c r="O51" s="1"/>
      <c r="P51" s="1"/>
      <c r="Q51" s="1"/>
      <c r="R51" s="1"/>
      <c r="S51" s="1"/>
      <c r="T51" s="1"/>
      <c r="U51" s="1"/>
      <c r="V51" s="1"/>
      <c r="W51" s="1"/>
      <c r="X51" s="1"/>
      <c r="Y51" s="1"/>
      <c r="Z51" s="1"/>
    </row>
    <row r="52" spans="1:26" ht="15.6">
      <c r="A52" s="17" t="s">
        <v>74</v>
      </c>
      <c r="B52" s="18">
        <v>0</v>
      </c>
      <c r="C52" s="24">
        <v>0.02</v>
      </c>
      <c r="D52" s="8">
        <f>B52*C52</f>
        <v>0</v>
      </c>
      <c r="E52" s="1"/>
      <c r="F52" s="1"/>
      <c r="G52" s="1"/>
      <c r="H52" s="1"/>
      <c r="I52" s="1"/>
      <c r="J52" s="1"/>
      <c r="K52" s="1"/>
      <c r="L52" s="1"/>
      <c r="M52" s="1"/>
      <c r="N52" s="1"/>
      <c r="O52" s="1"/>
      <c r="P52" s="1"/>
      <c r="Q52" s="1"/>
      <c r="R52" s="1"/>
      <c r="S52" s="1"/>
      <c r="T52" s="1"/>
      <c r="U52" s="1"/>
      <c r="V52" s="1"/>
      <c r="W52" s="1"/>
      <c r="X52" s="1"/>
      <c r="Y52" s="1"/>
      <c r="Z52" s="1"/>
    </row>
    <row r="53" spans="1:26" ht="15.6">
      <c r="A53" s="17"/>
      <c r="B53" s="20" t="s">
        <v>75</v>
      </c>
      <c r="C53" s="24"/>
      <c r="D53" s="8"/>
      <c r="E53" s="1"/>
      <c r="F53" s="1"/>
      <c r="G53" s="1"/>
      <c r="H53" s="1"/>
      <c r="I53" s="1"/>
      <c r="J53" s="1"/>
      <c r="K53" s="1"/>
      <c r="L53" s="1"/>
      <c r="M53" s="1"/>
      <c r="N53" s="1"/>
      <c r="O53" s="1"/>
      <c r="P53" s="1"/>
      <c r="Q53" s="1"/>
      <c r="R53" s="1"/>
      <c r="S53" s="1"/>
      <c r="T53" s="1"/>
      <c r="U53" s="1"/>
      <c r="V53" s="1"/>
      <c r="W53" s="1"/>
      <c r="X53" s="1"/>
      <c r="Y53" s="1"/>
      <c r="Z53" s="1"/>
    </row>
    <row r="54" spans="1:26" ht="15.6">
      <c r="A54" s="17" t="s">
        <v>76</v>
      </c>
      <c r="B54" s="18">
        <v>0</v>
      </c>
      <c r="C54" s="24">
        <v>0.02</v>
      </c>
      <c r="D54" s="8">
        <f>B54*C54</f>
        <v>0</v>
      </c>
      <c r="E54" s="1"/>
      <c r="F54" s="1"/>
      <c r="G54" s="1"/>
      <c r="H54" s="1"/>
      <c r="I54" s="1"/>
      <c r="J54" s="1"/>
      <c r="K54" s="1"/>
      <c r="L54" s="1"/>
      <c r="M54" s="1"/>
      <c r="N54" s="1"/>
      <c r="O54" s="1"/>
      <c r="P54" s="1"/>
      <c r="Q54" s="1"/>
      <c r="R54" s="1"/>
      <c r="S54" s="1"/>
      <c r="T54" s="1"/>
      <c r="U54" s="1"/>
      <c r="V54" s="1"/>
      <c r="W54" s="1"/>
      <c r="X54" s="1"/>
      <c r="Y54" s="1"/>
      <c r="Z54" s="1"/>
    </row>
    <row r="55" spans="1:26" ht="15.6">
      <c r="A55" s="17"/>
      <c r="B55" s="21" t="s">
        <v>75</v>
      </c>
      <c r="C55" s="24"/>
      <c r="D55" s="8"/>
      <c r="E55" s="1"/>
      <c r="F55" s="1"/>
      <c r="G55" s="1"/>
      <c r="H55" s="1"/>
      <c r="I55" s="1"/>
      <c r="J55" s="1"/>
      <c r="K55" s="1"/>
      <c r="L55" s="1"/>
      <c r="M55" s="1"/>
      <c r="N55" s="1"/>
      <c r="O55" s="1"/>
      <c r="P55" s="1"/>
      <c r="Q55" s="1"/>
      <c r="R55" s="1"/>
      <c r="S55" s="1"/>
      <c r="T55" s="1"/>
      <c r="U55" s="1"/>
      <c r="V55" s="1"/>
      <c r="W55" s="1"/>
      <c r="X55" s="1"/>
      <c r="Y55" s="1"/>
      <c r="Z55" s="1"/>
    </row>
    <row r="56" spans="1:26" ht="15.6">
      <c r="A56" s="17" t="s">
        <v>77</v>
      </c>
      <c r="B56" s="18">
        <v>3</v>
      </c>
      <c r="C56" s="24">
        <v>0.03</v>
      </c>
      <c r="D56" s="8">
        <f>B56*C56</f>
        <v>0.09</v>
      </c>
      <c r="E56" s="1"/>
      <c r="F56" s="1"/>
      <c r="G56" s="1"/>
      <c r="H56" s="1"/>
      <c r="I56" s="1"/>
      <c r="J56" s="1"/>
      <c r="K56" s="1"/>
      <c r="L56" s="1"/>
      <c r="M56" s="1"/>
      <c r="N56" s="1"/>
      <c r="O56" s="1"/>
      <c r="P56" s="1"/>
      <c r="Q56" s="1"/>
      <c r="R56" s="1"/>
      <c r="S56" s="1"/>
      <c r="T56" s="1"/>
      <c r="U56" s="1"/>
      <c r="V56" s="1"/>
      <c r="W56" s="1"/>
      <c r="X56" s="1"/>
      <c r="Y56" s="1"/>
      <c r="Z56" s="1"/>
    </row>
    <row r="57" spans="1:26" ht="15.6">
      <c r="A57" s="115"/>
      <c r="B57" s="20">
        <v>81</v>
      </c>
      <c r="C57" s="24"/>
      <c r="D57" s="8"/>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3" t="s">
        <v>78</v>
      </c>
      <c r="C58" s="24">
        <f t="shared" ref="C58:D58" si="0">SUM(C2:C56)</f>
        <v>1.0000000000000004</v>
      </c>
      <c r="D58" s="116">
        <f t="shared" si="0"/>
        <v>1.2100000000000004</v>
      </c>
      <c r="E58" s="23" t="s">
        <v>79</v>
      </c>
      <c r="F58" s="1"/>
      <c r="G58" s="1"/>
      <c r="H58" s="1"/>
      <c r="I58" s="1"/>
      <c r="J58" s="1"/>
      <c r="K58" s="1"/>
      <c r="L58" s="1"/>
      <c r="M58" s="1"/>
      <c r="N58" s="1"/>
      <c r="O58" s="1"/>
      <c r="P58" s="1"/>
      <c r="Q58" s="1"/>
      <c r="R58" s="1"/>
      <c r="S58" s="1"/>
      <c r="T58" s="1"/>
      <c r="U58" s="1"/>
      <c r="V58" s="1"/>
      <c r="W58" s="1"/>
      <c r="X58" s="1"/>
      <c r="Y58" s="1"/>
      <c r="Z58" s="1"/>
    </row>
    <row r="59" spans="1:26" ht="15.75" customHeight="1">
      <c r="A59" s="1"/>
      <c r="B59" s="25"/>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5"/>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26" t="s">
        <v>80</v>
      </c>
      <c r="B61" s="27" t="s">
        <v>80</v>
      </c>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5"/>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5"/>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5"/>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5"/>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5"/>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5"/>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5"/>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5"/>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5"/>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5"/>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5"/>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5"/>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5"/>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5"/>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5"/>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5"/>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5"/>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5"/>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5"/>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5"/>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5"/>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5"/>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5"/>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5"/>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5"/>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5"/>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5"/>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5"/>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5"/>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5"/>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5"/>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5"/>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5"/>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5"/>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5"/>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5"/>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5"/>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5"/>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5"/>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5"/>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5"/>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5"/>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5"/>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5"/>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5"/>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5"/>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5"/>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5"/>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5"/>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5"/>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5"/>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5"/>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5"/>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5"/>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5"/>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5"/>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5"/>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5"/>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5"/>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5"/>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5"/>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5"/>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5"/>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5"/>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5"/>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5"/>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5"/>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5"/>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5"/>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5"/>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5"/>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5"/>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5"/>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5"/>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5"/>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5"/>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5"/>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5"/>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5"/>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5"/>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5"/>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5"/>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5"/>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5"/>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5"/>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5"/>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5"/>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5"/>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5"/>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5"/>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5"/>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5"/>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5"/>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5"/>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5"/>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5"/>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5"/>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5"/>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5"/>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5"/>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5"/>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5"/>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5"/>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5"/>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5"/>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5"/>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5"/>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5"/>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5"/>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5"/>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5"/>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5"/>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5"/>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5"/>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5"/>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5"/>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5"/>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5"/>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5"/>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5"/>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5"/>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5"/>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5"/>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5"/>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5"/>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5"/>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5"/>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5"/>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5"/>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5"/>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5"/>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5"/>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5"/>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5"/>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5"/>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5"/>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5"/>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5"/>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5"/>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5"/>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5"/>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5"/>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5"/>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5"/>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5"/>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5"/>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5"/>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5"/>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5"/>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5"/>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5"/>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5"/>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5"/>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5"/>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5"/>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5"/>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5"/>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5"/>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5"/>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5"/>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5"/>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5"/>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5"/>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5"/>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5"/>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5"/>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5"/>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5"/>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5"/>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5"/>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5"/>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5"/>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5"/>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5"/>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5"/>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5"/>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5"/>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5"/>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5"/>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5"/>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5"/>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5"/>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5"/>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5"/>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5"/>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5"/>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5"/>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5"/>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5"/>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5"/>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5"/>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5"/>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5"/>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5"/>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5"/>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5"/>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5"/>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5"/>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5"/>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5"/>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5"/>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5"/>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5"/>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5"/>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5"/>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5"/>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5"/>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5"/>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5"/>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5"/>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5"/>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5"/>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5"/>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5"/>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5"/>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5"/>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5"/>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5"/>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5"/>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5"/>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5"/>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5"/>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5"/>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5"/>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5"/>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5"/>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5"/>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5"/>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5"/>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5"/>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5"/>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5"/>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5"/>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5"/>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5"/>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5"/>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5"/>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5"/>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5"/>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5"/>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5"/>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5"/>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5"/>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5"/>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5"/>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5"/>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5"/>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5"/>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5"/>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5"/>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5"/>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5"/>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5"/>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5"/>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5"/>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5"/>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5"/>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5"/>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5"/>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5"/>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5"/>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5"/>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5"/>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5"/>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5"/>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5"/>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5"/>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5"/>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5"/>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5"/>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5"/>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5"/>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5"/>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5"/>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5"/>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5"/>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5"/>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5"/>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5"/>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5"/>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5"/>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5"/>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5"/>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5"/>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5"/>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5"/>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5"/>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5"/>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5"/>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5"/>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5"/>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5"/>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5"/>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5"/>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5"/>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5"/>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5"/>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5"/>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5"/>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5"/>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5"/>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5"/>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5"/>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5"/>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5"/>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5"/>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5"/>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5"/>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5"/>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5"/>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5"/>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5"/>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5"/>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5"/>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5"/>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5"/>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5"/>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5"/>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5"/>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5"/>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5"/>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5"/>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5"/>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5"/>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5"/>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5"/>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5"/>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5"/>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5"/>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5"/>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5"/>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5"/>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5"/>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5"/>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5"/>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5"/>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5"/>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5"/>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5"/>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5"/>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5"/>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5"/>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5"/>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5"/>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5"/>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5"/>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5"/>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5"/>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5"/>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5"/>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5"/>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5"/>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5"/>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5"/>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5"/>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5"/>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5"/>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5"/>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5"/>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5"/>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5"/>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5"/>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5"/>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5"/>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5"/>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5"/>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5"/>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5"/>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5"/>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5"/>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5"/>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5"/>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5"/>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5"/>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5"/>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5"/>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5"/>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5"/>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5"/>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5"/>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5"/>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5"/>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5"/>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5"/>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5"/>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5"/>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5"/>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5"/>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5"/>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5"/>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5"/>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5"/>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5"/>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5"/>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5"/>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5"/>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5"/>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5"/>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5"/>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5"/>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5"/>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5"/>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5"/>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5"/>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5"/>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5"/>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5"/>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5"/>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5"/>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5"/>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5"/>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5"/>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5"/>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5"/>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5"/>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5"/>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5"/>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5"/>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5"/>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5"/>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5"/>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5"/>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5"/>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5"/>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5"/>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5"/>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5"/>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5"/>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5"/>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5"/>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5"/>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5"/>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5"/>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5"/>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5"/>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5"/>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5"/>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5"/>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5"/>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5"/>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5"/>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5"/>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5"/>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5"/>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5"/>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5"/>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5"/>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5"/>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5"/>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5"/>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5"/>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5"/>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5"/>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5"/>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5"/>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5"/>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5"/>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5"/>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5"/>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5"/>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5"/>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5"/>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5"/>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5"/>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5"/>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5"/>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5"/>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5"/>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5"/>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5"/>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5"/>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5"/>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5"/>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5"/>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5"/>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5"/>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5"/>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5"/>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5"/>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5"/>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5"/>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5"/>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5"/>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5"/>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5"/>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5"/>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5"/>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5"/>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5"/>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5"/>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5"/>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5"/>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5"/>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5"/>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5"/>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5"/>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5"/>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5"/>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5"/>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5"/>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5"/>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5"/>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5"/>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5"/>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5"/>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5"/>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5"/>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5"/>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5"/>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5"/>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5"/>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5"/>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5"/>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5"/>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5"/>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5"/>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5"/>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5"/>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5"/>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5"/>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5"/>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5"/>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5"/>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5"/>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5"/>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5"/>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5"/>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5"/>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5"/>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5"/>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5"/>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5"/>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5"/>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5"/>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5"/>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5"/>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5"/>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5"/>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5"/>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5"/>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5"/>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5"/>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5"/>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5"/>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5"/>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5"/>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5"/>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5"/>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5"/>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5"/>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5"/>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5"/>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5"/>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5"/>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5"/>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5"/>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5"/>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5"/>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5"/>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5"/>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5"/>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5"/>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5"/>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5"/>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5"/>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5"/>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5"/>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5"/>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5"/>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5"/>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5"/>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5"/>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5"/>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5"/>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5"/>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5"/>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5"/>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5"/>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5"/>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5"/>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5"/>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5"/>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5"/>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5"/>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5"/>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5"/>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5"/>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5"/>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5"/>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5"/>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5"/>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5"/>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5"/>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5"/>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5"/>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5"/>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5"/>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5"/>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5"/>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5"/>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5"/>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5"/>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5"/>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5"/>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5"/>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5"/>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5"/>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5"/>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5"/>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5"/>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5"/>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5"/>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5"/>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5"/>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5"/>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5"/>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5"/>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5"/>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5"/>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5"/>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5"/>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5"/>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5"/>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5"/>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5"/>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5"/>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5"/>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5"/>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5"/>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5"/>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5"/>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5"/>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5"/>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5"/>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5"/>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5"/>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5"/>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5"/>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5"/>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5"/>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5"/>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5"/>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5"/>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5"/>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5"/>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5"/>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5"/>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5"/>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5"/>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5"/>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5"/>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5"/>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5"/>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5"/>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5"/>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5"/>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5"/>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5"/>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5"/>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5"/>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5"/>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5"/>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5"/>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5"/>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5"/>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5"/>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5"/>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5"/>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5"/>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5"/>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5"/>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5"/>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5"/>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5"/>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5"/>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5"/>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5"/>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5"/>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5"/>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5"/>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5"/>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5"/>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5"/>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5"/>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5"/>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5"/>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5"/>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5"/>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5"/>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5"/>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5"/>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5"/>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5"/>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5"/>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5"/>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5"/>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5"/>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5"/>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5"/>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5"/>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5"/>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5"/>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5"/>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5"/>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5"/>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5"/>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5"/>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5"/>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5"/>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5"/>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5"/>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5"/>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5"/>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5"/>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5"/>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5"/>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5"/>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5"/>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5"/>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5"/>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5"/>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5"/>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5"/>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5"/>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5"/>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5"/>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5"/>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5"/>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5"/>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5"/>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5"/>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5"/>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5"/>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5"/>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5"/>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5"/>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5"/>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5"/>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5"/>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5"/>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5"/>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5"/>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5"/>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5"/>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5"/>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5"/>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5"/>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5"/>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5"/>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5"/>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5"/>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5"/>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5"/>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5"/>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5"/>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5"/>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5"/>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5"/>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5"/>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5"/>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5"/>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5"/>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5"/>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5"/>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5"/>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5"/>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5"/>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5"/>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5"/>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5"/>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5"/>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5"/>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5"/>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5"/>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5"/>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5"/>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5"/>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5"/>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5"/>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5"/>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5"/>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5"/>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5"/>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5"/>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5"/>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5"/>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5"/>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5"/>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5"/>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B48" workbookViewId="0">
      <selection activeCell="B37" sqref="B37"/>
    </sheetView>
  </sheetViews>
  <sheetFormatPr defaultColWidth="11.25" defaultRowHeight="15" customHeight="1"/>
  <cols>
    <col min="1" max="1" width="48.875" customWidth="1"/>
    <col min="2" max="2" width="63.625" customWidth="1"/>
    <col min="3" max="4" width="16.375" customWidth="1"/>
    <col min="5" max="5" width="15" customWidth="1"/>
    <col min="6" max="7" width="10.625" customWidth="1"/>
    <col min="8" max="8" width="51.125" customWidth="1"/>
    <col min="9" max="9" width="76.625" customWidth="1"/>
    <col min="10" max="26" width="8.625" customWidth="1"/>
  </cols>
  <sheetData>
    <row r="1" spans="1:26" ht="15.75" customHeight="1">
      <c r="A1" s="16" t="s">
        <v>21</v>
      </c>
      <c r="B1" s="28" t="s">
        <v>81</v>
      </c>
      <c r="C1" s="15" t="s">
        <v>23</v>
      </c>
      <c r="D1" s="15" t="s">
        <v>24</v>
      </c>
      <c r="E1" s="4"/>
      <c r="F1" s="4"/>
      <c r="G1" s="4"/>
      <c r="H1" s="4"/>
      <c r="I1" s="4"/>
      <c r="J1" s="4"/>
      <c r="K1" s="4"/>
      <c r="L1" s="4"/>
      <c r="M1" s="4"/>
      <c r="N1" s="4"/>
      <c r="O1" s="4"/>
      <c r="P1" s="4"/>
      <c r="Q1" s="4"/>
      <c r="R1" s="4"/>
      <c r="S1" s="4"/>
      <c r="T1" s="4"/>
      <c r="U1" s="4"/>
      <c r="V1" s="4"/>
      <c r="W1" s="4"/>
      <c r="X1" s="4"/>
      <c r="Y1" s="4"/>
      <c r="Z1" s="4"/>
    </row>
    <row r="2" spans="1:26" ht="15.6">
      <c r="A2" s="17" t="s">
        <v>25</v>
      </c>
      <c r="B2" s="29">
        <v>0</v>
      </c>
      <c r="C2" s="24">
        <v>0.05</v>
      </c>
      <c r="D2" s="8">
        <f>B2*C2</f>
        <v>0</v>
      </c>
      <c r="E2" s="4"/>
      <c r="F2" s="4"/>
      <c r="G2" s="4"/>
      <c r="H2" s="6"/>
      <c r="I2" s="30"/>
      <c r="J2" s="4"/>
      <c r="K2" s="4"/>
      <c r="L2" s="4"/>
      <c r="M2" s="4"/>
      <c r="N2" s="4"/>
      <c r="O2" s="4"/>
      <c r="P2" s="4"/>
      <c r="Q2" s="4"/>
      <c r="R2" s="4"/>
      <c r="S2" s="4"/>
      <c r="T2" s="4"/>
      <c r="U2" s="4"/>
      <c r="V2" s="4"/>
      <c r="W2" s="4"/>
      <c r="X2" s="4"/>
      <c r="Y2" s="4"/>
      <c r="Z2" s="4"/>
    </row>
    <row r="3" spans="1:26" ht="26.45">
      <c r="A3" s="17"/>
      <c r="B3" s="31" t="s">
        <v>82</v>
      </c>
      <c r="C3" s="24"/>
      <c r="D3" s="8"/>
      <c r="E3" s="4"/>
      <c r="F3" s="4"/>
      <c r="G3" s="4"/>
      <c r="H3" s="6"/>
      <c r="I3" s="32"/>
      <c r="J3" s="4"/>
      <c r="K3" s="4"/>
      <c r="L3" s="4"/>
      <c r="M3" s="4"/>
      <c r="N3" s="4"/>
      <c r="O3" s="4"/>
      <c r="P3" s="4"/>
      <c r="Q3" s="4"/>
      <c r="R3" s="4"/>
      <c r="S3" s="4"/>
      <c r="T3" s="4"/>
      <c r="U3" s="4"/>
      <c r="V3" s="4"/>
      <c r="W3" s="4"/>
      <c r="X3" s="4"/>
      <c r="Y3" s="4"/>
      <c r="Z3" s="4"/>
    </row>
    <row r="4" spans="1:26" ht="15.6">
      <c r="A4" s="17" t="s">
        <v>27</v>
      </c>
      <c r="B4" s="29">
        <v>1.5</v>
      </c>
      <c r="C4" s="24">
        <v>0.05</v>
      </c>
      <c r="D4" s="8">
        <f>B4*C4</f>
        <v>7.5000000000000011E-2</v>
      </c>
      <c r="E4" s="33"/>
      <c r="F4" s="4"/>
      <c r="G4" s="4"/>
      <c r="H4" s="6"/>
      <c r="I4" s="30"/>
      <c r="J4" s="4"/>
      <c r="K4" s="4"/>
      <c r="L4" s="4"/>
      <c r="M4" s="4"/>
      <c r="N4" s="4"/>
      <c r="O4" s="4"/>
      <c r="P4" s="4"/>
      <c r="Q4" s="4"/>
      <c r="R4" s="4"/>
      <c r="S4" s="4"/>
      <c r="T4" s="4"/>
      <c r="U4" s="4"/>
      <c r="V4" s="4"/>
      <c r="W4" s="4"/>
      <c r="X4" s="4"/>
      <c r="Y4" s="4"/>
      <c r="Z4" s="4"/>
    </row>
    <row r="5" spans="1:26" ht="78.599999999999994">
      <c r="A5" s="17"/>
      <c r="B5" s="31" t="s">
        <v>83</v>
      </c>
      <c r="C5" s="24"/>
      <c r="D5" s="8"/>
      <c r="E5" s="4"/>
      <c r="F5" s="4"/>
      <c r="G5" s="4"/>
      <c r="H5" s="6"/>
      <c r="I5" s="32"/>
      <c r="J5" s="4"/>
      <c r="K5" s="4"/>
      <c r="L5" s="4"/>
      <c r="M5" s="4"/>
      <c r="N5" s="4"/>
      <c r="O5" s="4"/>
      <c r="P5" s="4"/>
      <c r="Q5" s="4"/>
      <c r="R5" s="4"/>
      <c r="S5" s="4"/>
      <c r="T5" s="4"/>
      <c r="U5" s="4"/>
      <c r="V5" s="4"/>
      <c r="W5" s="4"/>
      <c r="X5" s="4"/>
      <c r="Y5" s="4"/>
      <c r="Z5" s="4"/>
    </row>
    <row r="6" spans="1:26" ht="15.6">
      <c r="A6" s="17" t="s">
        <v>29</v>
      </c>
      <c r="B6" s="29">
        <v>0</v>
      </c>
      <c r="C6" s="24">
        <v>0.05</v>
      </c>
      <c r="D6" s="8">
        <f>B6*C6</f>
        <v>0</v>
      </c>
      <c r="E6" s="33"/>
      <c r="F6" s="4"/>
      <c r="G6" s="4"/>
      <c r="H6" s="6"/>
      <c r="I6" s="30"/>
      <c r="J6" s="4"/>
      <c r="K6" s="4"/>
      <c r="L6" s="4"/>
      <c r="M6" s="4"/>
      <c r="N6" s="4"/>
      <c r="O6" s="4"/>
      <c r="P6" s="4"/>
      <c r="Q6" s="4"/>
      <c r="R6" s="4"/>
      <c r="S6" s="4"/>
      <c r="T6" s="4"/>
      <c r="U6" s="4"/>
      <c r="V6" s="4"/>
      <c r="W6" s="4"/>
      <c r="X6" s="4"/>
      <c r="Y6" s="4"/>
      <c r="Z6" s="4"/>
    </row>
    <row r="7" spans="1:26" ht="26.45">
      <c r="A7" s="17"/>
      <c r="B7" s="31" t="s">
        <v>82</v>
      </c>
      <c r="C7" s="24"/>
      <c r="D7" s="8"/>
      <c r="E7" s="4"/>
      <c r="F7" s="4"/>
      <c r="G7" s="4"/>
      <c r="H7" s="6"/>
      <c r="I7" s="34"/>
      <c r="J7" s="4"/>
      <c r="K7" s="4"/>
      <c r="L7" s="4"/>
      <c r="M7" s="4"/>
      <c r="N7" s="4"/>
      <c r="O7" s="4"/>
      <c r="P7" s="4"/>
      <c r="Q7" s="4"/>
      <c r="R7" s="4"/>
      <c r="S7" s="4"/>
      <c r="T7" s="4"/>
      <c r="U7" s="4"/>
      <c r="V7" s="4"/>
      <c r="W7" s="4"/>
      <c r="X7" s="4"/>
      <c r="Y7" s="4"/>
      <c r="Z7" s="4"/>
    </row>
    <row r="8" spans="1:26" ht="15.6">
      <c r="A8" s="17" t="s">
        <v>31</v>
      </c>
      <c r="B8" s="29">
        <v>0</v>
      </c>
      <c r="C8" s="24">
        <v>0.05</v>
      </c>
      <c r="D8" s="8">
        <f>B8*C8</f>
        <v>0</v>
      </c>
      <c r="E8" s="33"/>
      <c r="F8" s="4"/>
      <c r="G8" s="4"/>
      <c r="H8" s="6"/>
      <c r="I8" s="30"/>
      <c r="J8" s="4"/>
      <c r="K8" s="4"/>
      <c r="L8" s="4"/>
      <c r="M8" s="4"/>
      <c r="N8" s="4"/>
      <c r="O8" s="4"/>
      <c r="P8" s="4"/>
      <c r="Q8" s="4"/>
      <c r="R8" s="4"/>
      <c r="S8" s="4"/>
      <c r="T8" s="4"/>
      <c r="U8" s="4"/>
      <c r="V8" s="4"/>
      <c r="W8" s="4"/>
      <c r="X8" s="4"/>
      <c r="Y8" s="4"/>
      <c r="Z8" s="4"/>
    </row>
    <row r="9" spans="1:26" ht="26.45">
      <c r="A9" s="17"/>
      <c r="B9" s="31" t="s">
        <v>82</v>
      </c>
      <c r="C9" s="24"/>
      <c r="D9" s="8"/>
      <c r="E9" s="4"/>
      <c r="F9" s="4"/>
      <c r="G9" s="4"/>
      <c r="H9" s="6"/>
      <c r="I9" s="30"/>
      <c r="J9" s="4"/>
      <c r="K9" s="4"/>
      <c r="L9" s="4"/>
      <c r="M9" s="4"/>
      <c r="N9" s="4"/>
      <c r="O9" s="4"/>
      <c r="P9" s="4"/>
      <c r="Q9" s="4"/>
      <c r="R9" s="4"/>
      <c r="S9" s="4"/>
      <c r="T9" s="4"/>
      <c r="U9" s="4"/>
      <c r="V9" s="4"/>
      <c r="W9" s="4"/>
      <c r="X9" s="4"/>
      <c r="Y9" s="4"/>
      <c r="Z9" s="4"/>
    </row>
    <row r="10" spans="1:26" ht="15.6">
      <c r="A10" s="17" t="s">
        <v>33</v>
      </c>
      <c r="B10" s="29">
        <v>0</v>
      </c>
      <c r="C10" s="24">
        <v>0.05</v>
      </c>
      <c r="D10" s="8">
        <f>B10*C10</f>
        <v>0</v>
      </c>
      <c r="E10" s="33"/>
      <c r="F10" s="4"/>
      <c r="G10" s="4"/>
      <c r="H10" s="6"/>
      <c r="I10" s="30"/>
      <c r="J10" s="4"/>
      <c r="K10" s="4"/>
      <c r="L10" s="4"/>
      <c r="M10" s="4"/>
      <c r="N10" s="4"/>
      <c r="O10" s="4"/>
      <c r="P10" s="4"/>
      <c r="Q10" s="4"/>
      <c r="R10" s="4"/>
      <c r="S10" s="4"/>
      <c r="T10" s="4"/>
      <c r="U10" s="4"/>
      <c r="V10" s="4"/>
      <c r="W10" s="4"/>
      <c r="X10" s="4"/>
      <c r="Y10" s="4"/>
      <c r="Z10" s="4"/>
    </row>
    <row r="11" spans="1:26" ht="26.45">
      <c r="A11" s="17"/>
      <c r="B11" s="31" t="s">
        <v>82</v>
      </c>
      <c r="C11" s="24"/>
      <c r="D11" s="8"/>
      <c r="E11" s="4"/>
      <c r="F11" s="4"/>
      <c r="G11" s="4"/>
      <c r="H11" s="6"/>
      <c r="I11" s="32"/>
      <c r="J11" s="4"/>
      <c r="K11" s="4"/>
      <c r="L11" s="4"/>
      <c r="M11" s="4"/>
      <c r="N11" s="4"/>
      <c r="O11" s="4"/>
      <c r="P11" s="4"/>
      <c r="Q11" s="4"/>
      <c r="R11" s="4"/>
      <c r="S11" s="4"/>
      <c r="T11" s="4"/>
      <c r="U11" s="4"/>
      <c r="V11" s="4"/>
      <c r="W11" s="4"/>
      <c r="X11" s="4"/>
      <c r="Y11" s="4"/>
      <c r="Z11" s="4"/>
    </row>
    <row r="12" spans="1:26" ht="15.6">
      <c r="A12" s="17" t="s">
        <v>35</v>
      </c>
      <c r="B12" s="29">
        <v>0</v>
      </c>
      <c r="C12" s="24">
        <v>0.05</v>
      </c>
      <c r="D12" s="8">
        <f>B12*C12</f>
        <v>0</v>
      </c>
      <c r="E12" s="33"/>
      <c r="F12" s="4"/>
      <c r="G12" s="4"/>
      <c r="H12" s="6"/>
      <c r="I12" s="30"/>
      <c r="J12" s="4"/>
      <c r="K12" s="4"/>
      <c r="L12" s="4"/>
      <c r="M12" s="4"/>
      <c r="N12" s="4"/>
      <c r="O12" s="4"/>
      <c r="P12" s="4"/>
      <c r="Q12" s="4"/>
      <c r="R12" s="4"/>
      <c r="S12" s="4"/>
      <c r="T12" s="4"/>
      <c r="U12" s="4"/>
      <c r="V12" s="4"/>
      <c r="W12" s="4"/>
      <c r="X12" s="4"/>
      <c r="Y12" s="4"/>
      <c r="Z12" s="4"/>
    </row>
    <row r="13" spans="1:26" ht="26.45">
      <c r="A13" s="17"/>
      <c r="B13" s="31" t="s">
        <v>82</v>
      </c>
      <c r="C13" s="24"/>
      <c r="D13" s="8"/>
      <c r="E13" s="4"/>
      <c r="F13" s="4"/>
      <c r="G13" s="4"/>
      <c r="H13" s="6"/>
      <c r="I13" s="32"/>
      <c r="J13" s="4"/>
      <c r="K13" s="4"/>
      <c r="L13" s="4"/>
      <c r="M13" s="4"/>
      <c r="N13" s="4"/>
      <c r="O13" s="4"/>
      <c r="P13" s="4"/>
      <c r="Q13" s="4"/>
      <c r="R13" s="4"/>
      <c r="S13" s="4"/>
      <c r="T13" s="4"/>
      <c r="U13" s="4"/>
      <c r="V13" s="4"/>
      <c r="W13" s="4"/>
      <c r="X13" s="4"/>
      <c r="Y13" s="4"/>
      <c r="Z13" s="4"/>
    </row>
    <row r="14" spans="1:26" ht="15.6">
      <c r="A14" s="17" t="s">
        <v>37</v>
      </c>
      <c r="B14" s="29">
        <v>0</v>
      </c>
      <c r="C14" s="24">
        <v>0.05</v>
      </c>
      <c r="D14" s="8">
        <f>B14*C14</f>
        <v>0</v>
      </c>
      <c r="E14" s="33"/>
      <c r="F14" s="4"/>
      <c r="G14" s="4"/>
      <c r="H14" s="6"/>
      <c r="I14" s="30"/>
      <c r="J14" s="4"/>
      <c r="K14" s="4"/>
      <c r="L14" s="4"/>
      <c r="M14" s="4"/>
      <c r="N14" s="4"/>
      <c r="O14" s="4"/>
      <c r="P14" s="4"/>
      <c r="Q14" s="4"/>
      <c r="R14" s="4"/>
      <c r="S14" s="4"/>
      <c r="T14" s="4"/>
      <c r="U14" s="4"/>
      <c r="V14" s="4"/>
      <c r="W14" s="4"/>
      <c r="X14" s="4"/>
      <c r="Y14" s="4"/>
      <c r="Z14" s="4"/>
    </row>
    <row r="15" spans="1:26" ht="26.45">
      <c r="A15" s="17"/>
      <c r="B15" s="31" t="s">
        <v>82</v>
      </c>
      <c r="C15" s="24"/>
      <c r="D15" s="8"/>
      <c r="E15" s="4"/>
      <c r="F15" s="4"/>
      <c r="G15" s="4"/>
      <c r="H15" s="6"/>
      <c r="I15" s="32"/>
      <c r="J15" s="4"/>
      <c r="K15" s="4"/>
      <c r="L15" s="4"/>
      <c r="M15" s="4"/>
      <c r="N15" s="4"/>
      <c r="O15" s="4"/>
      <c r="P15" s="4"/>
      <c r="Q15" s="4"/>
      <c r="R15" s="4"/>
      <c r="S15" s="4"/>
      <c r="T15" s="4"/>
      <c r="U15" s="4"/>
      <c r="V15" s="4"/>
      <c r="W15" s="4"/>
      <c r="X15" s="4"/>
      <c r="Y15" s="4"/>
      <c r="Z15" s="4"/>
    </row>
    <row r="16" spans="1:26" ht="15.6">
      <c r="A16" s="17" t="s">
        <v>39</v>
      </c>
      <c r="B16" s="29">
        <v>0</v>
      </c>
      <c r="C16" s="24">
        <v>0.03</v>
      </c>
      <c r="D16" s="8">
        <f>B16*C16</f>
        <v>0</v>
      </c>
      <c r="E16" s="33"/>
      <c r="F16" s="4"/>
      <c r="G16" s="4"/>
      <c r="H16" s="6"/>
      <c r="I16" s="30"/>
      <c r="J16" s="4"/>
      <c r="K16" s="4"/>
      <c r="L16" s="4"/>
      <c r="M16" s="4"/>
      <c r="N16" s="4"/>
      <c r="O16" s="4"/>
      <c r="P16" s="4"/>
      <c r="Q16" s="4"/>
      <c r="R16" s="4"/>
      <c r="S16" s="4"/>
      <c r="T16" s="4"/>
      <c r="U16" s="4"/>
      <c r="V16" s="4"/>
      <c r="W16" s="4"/>
      <c r="X16" s="4"/>
      <c r="Y16" s="4"/>
      <c r="Z16" s="4"/>
    </row>
    <row r="17" spans="1:26" ht="26.45">
      <c r="A17" s="17"/>
      <c r="B17" s="31" t="s">
        <v>82</v>
      </c>
      <c r="C17" s="24"/>
      <c r="D17" s="8"/>
      <c r="E17" s="4"/>
      <c r="F17" s="4"/>
      <c r="G17" s="4"/>
      <c r="H17" s="6"/>
      <c r="I17" s="32"/>
      <c r="J17" s="4"/>
      <c r="K17" s="4"/>
      <c r="L17" s="4"/>
      <c r="M17" s="4"/>
      <c r="N17" s="4"/>
      <c r="O17" s="4"/>
      <c r="P17" s="4"/>
      <c r="Q17" s="4"/>
      <c r="R17" s="4"/>
      <c r="S17" s="4"/>
      <c r="T17" s="4"/>
      <c r="U17" s="4"/>
      <c r="V17" s="4"/>
      <c r="W17" s="4"/>
      <c r="X17" s="4"/>
      <c r="Y17" s="4"/>
      <c r="Z17" s="4"/>
    </row>
    <row r="18" spans="1:26" ht="15.6">
      <c r="A18" s="17" t="s">
        <v>41</v>
      </c>
      <c r="B18" s="29">
        <v>0</v>
      </c>
      <c r="C18" s="24">
        <v>0.02</v>
      </c>
      <c r="D18" s="8">
        <f>B18*C18</f>
        <v>0</v>
      </c>
      <c r="E18" s="33"/>
      <c r="F18" s="4"/>
      <c r="G18" s="4"/>
      <c r="H18" s="6"/>
      <c r="I18" s="30"/>
      <c r="J18" s="4"/>
      <c r="K18" s="4"/>
      <c r="L18" s="4"/>
      <c r="M18" s="4"/>
      <c r="N18" s="4"/>
      <c r="O18" s="4"/>
      <c r="P18" s="4"/>
      <c r="Q18" s="4"/>
      <c r="R18" s="4"/>
      <c r="S18" s="4"/>
      <c r="T18" s="4"/>
      <c r="U18" s="4"/>
      <c r="V18" s="4"/>
      <c r="W18" s="4"/>
      <c r="X18" s="4"/>
      <c r="Y18" s="4"/>
      <c r="Z18" s="4"/>
    </row>
    <row r="19" spans="1:26" ht="26.45">
      <c r="A19" s="17"/>
      <c r="B19" s="35" t="s">
        <v>82</v>
      </c>
      <c r="C19" s="24"/>
      <c r="D19" s="8"/>
      <c r="E19" s="4"/>
      <c r="F19" s="4"/>
      <c r="G19" s="4"/>
      <c r="H19" s="6"/>
      <c r="I19" s="32"/>
      <c r="J19" s="4"/>
      <c r="K19" s="4"/>
      <c r="L19" s="4"/>
      <c r="M19" s="4"/>
      <c r="N19" s="4"/>
      <c r="O19" s="4"/>
      <c r="P19" s="4"/>
      <c r="Q19" s="4"/>
      <c r="R19" s="4"/>
      <c r="S19" s="4"/>
      <c r="T19" s="4"/>
      <c r="U19" s="4"/>
      <c r="V19" s="4"/>
      <c r="W19" s="4"/>
      <c r="X19" s="4"/>
      <c r="Y19" s="4"/>
      <c r="Z19" s="4"/>
    </row>
    <row r="20" spans="1:26" ht="15.6">
      <c r="A20" s="17" t="s">
        <v>43</v>
      </c>
      <c r="B20" s="29">
        <v>0</v>
      </c>
      <c r="C20" s="24">
        <v>0.03</v>
      </c>
      <c r="D20" s="8">
        <f>B20*C20</f>
        <v>0</v>
      </c>
      <c r="E20" s="33"/>
      <c r="F20" s="4"/>
      <c r="G20" s="4"/>
      <c r="H20" s="6"/>
      <c r="I20" s="30"/>
      <c r="J20" s="4"/>
      <c r="K20" s="4"/>
      <c r="L20" s="4"/>
      <c r="M20" s="4"/>
      <c r="N20" s="4"/>
      <c r="O20" s="4"/>
      <c r="P20" s="4"/>
      <c r="Q20" s="4"/>
      <c r="R20" s="4"/>
      <c r="S20" s="4"/>
      <c r="T20" s="4"/>
      <c r="U20" s="4"/>
      <c r="V20" s="4"/>
      <c r="W20" s="4"/>
      <c r="X20" s="4"/>
      <c r="Y20" s="4"/>
      <c r="Z20" s="4"/>
    </row>
    <row r="21" spans="1:26" ht="26.45">
      <c r="A21" s="17"/>
      <c r="B21" s="31" t="s">
        <v>82</v>
      </c>
      <c r="C21" s="24"/>
      <c r="D21" s="8"/>
      <c r="E21" s="4"/>
      <c r="F21" s="4"/>
      <c r="G21" s="4"/>
      <c r="H21" s="6"/>
      <c r="I21" s="32"/>
      <c r="J21" s="4"/>
      <c r="K21" s="4"/>
      <c r="L21" s="4"/>
      <c r="M21" s="4"/>
      <c r="N21" s="4"/>
      <c r="O21" s="4"/>
      <c r="P21" s="4"/>
      <c r="Q21" s="4"/>
      <c r="R21" s="4"/>
      <c r="S21" s="4"/>
      <c r="T21" s="4"/>
      <c r="U21" s="4"/>
      <c r="V21" s="4"/>
      <c r="W21" s="4"/>
      <c r="X21" s="4"/>
      <c r="Y21" s="4"/>
      <c r="Z21" s="4"/>
    </row>
    <row r="22" spans="1:26" ht="15.6">
      <c r="A22" s="17" t="s">
        <v>45</v>
      </c>
      <c r="B22" s="29">
        <v>0</v>
      </c>
      <c r="C22" s="24">
        <v>0.03</v>
      </c>
      <c r="D22" s="8">
        <f>B22*C22</f>
        <v>0</v>
      </c>
      <c r="E22" s="4"/>
      <c r="F22" s="4"/>
      <c r="G22" s="4"/>
      <c r="H22" s="6"/>
      <c r="I22" s="30"/>
      <c r="J22" s="4"/>
      <c r="K22" s="4"/>
      <c r="L22" s="4"/>
      <c r="M22" s="4"/>
      <c r="N22" s="4"/>
      <c r="O22" s="4"/>
      <c r="P22" s="4"/>
      <c r="Q22" s="4"/>
      <c r="R22" s="4"/>
      <c r="S22" s="4"/>
      <c r="T22" s="4"/>
      <c r="U22" s="4"/>
      <c r="V22" s="4"/>
      <c r="W22" s="4"/>
      <c r="X22" s="4"/>
      <c r="Y22" s="4"/>
      <c r="Z22" s="4"/>
    </row>
    <row r="23" spans="1:26" ht="26.45">
      <c r="A23" s="17"/>
      <c r="B23" s="31" t="s">
        <v>82</v>
      </c>
      <c r="C23" s="24"/>
      <c r="D23" s="8"/>
      <c r="E23" s="4"/>
      <c r="F23" s="4"/>
      <c r="G23" s="4"/>
      <c r="H23" s="6"/>
      <c r="I23" s="30"/>
      <c r="J23" s="4"/>
      <c r="K23" s="4"/>
      <c r="L23" s="4"/>
      <c r="M23" s="4"/>
      <c r="N23" s="4"/>
      <c r="O23" s="4"/>
      <c r="P23" s="4"/>
      <c r="Q23" s="4"/>
      <c r="R23" s="4"/>
      <c r="S23" s="4"/>
      <c r="T23" s="4"/>
      <c r="U23" s="4"/>
      <c r="V23" s="4"/>
      <c r="W23" s="4"/>
      <c r="X23" s="4"/>
      <c r="Y23" s="4"/>
      <c r="Z23" s="4"/>
    </row>
    <row r="24" spans="1:26" ht="30.95">
      <c r="A24" s="22" t="s">
        <v>47</v>
      </c>
      <c r="B24" s="29">
        <v>0</v>
      </c>
      <c r="C24" s="24">
        <v>0.03</v>
      </c>
      <c r="D24" s="8">
        <f>B24*C24</f>
        <v>0</v>
      </c>
      <c r="E24" s="4"/>
      <c r="F24" s="4"/>
      <c r="G24" s="4"/>
      <c r="H24" s="6"/>
      <c r="I24" s="30"/>
      <c r="J24" s="4"/>
      <c r="K24" s="4"/>
      <c r="L24" s="4"/>
      <c r="M24" s="4"/>
      <c r="N24" s="4"/>
      <c r="O24" s="4"/>
      <c r="P24" s="4"/>
      <c r="Q24" s="4"/>
      <c r="R24" s="4"/>
      <c r="S24" s="4"/>
      <c r="T24" s="4"/>
      <c r="U24" s="4"/>
      <c r="V24" s="4"/>
      <c r="W24" s="4"/>
      <c r="X24" s="4"/>
      <c r="Y24" s="4"/>
      <c r="Z24" s="4"/>
    </row>
    <row r="25" spans="1:26" ht="26.45">
      <c r="A25" s="17"/>
      <c r="B25" s="31" t="s">
        <v>82</v>
      </c>
      <c r="C25" s="24"/>
      <c r="D25" s="8"/>
      <c r="E25" s="4"/>
      <c r="F25" s="4"/>
      <c r="G25" s="4"/>
      <c r="H25" s="6"/>
      <c r="I25" s="30"/>
      <c r="J25" s="4"/>
      <c r="K25" s="4"/>
      <c r="L25" s="4"/>
      <c r="M25" s="4"/>
      <c r="N25" s="4"/>
      <c r="O25" s="4"/>
      <c r="P25" s="4"/>
      <c r="Q25" s="4"/>
      <c r="R25" s="4"/>
      <c r="S25" s="4"/>
      <c r="T25" s="4"/>
      <c r="U25" s="4"/>
      <c r="V25" s="4"/>
      <c r="W25" s="4"/>
      <c r="X25" s="4"/>
      <c r="Y25" s="4"/>
      <c r="Z25" s="4"/>
    </row>
    <row r="26" spans="1:26" ht="15.6">
      <c r="A26" s="17" t="s">
        <v>49</v>
      </c>
      <c r="B26" s="29">
        <v>5</v>
      </c>
      <c r="C26" s="24">
        <v>0.04</v>
      </c>
      <c r="D26" s="8">
        <f>B26*C26</f>
        <v>0.2</v>
      </c>
      <c r="E26" s="4"/>
      <c r="F26" s="4"/>
      <c r="G26" s="4"/>
      <c r="H26" s="6"/>
      <c r="I26" s="30"/>
      <c r="J26" s="4"/>
      <c r="K26" s="4"/>
      <c r="L26" s="4"/>
      <c r="M26" s="4"/>
      <c r="N26" s="4"/>
      <c r="O26" s="4"/>
      <c r="P26" s="4"/>
      <c r="Q26" s="4"/>
      <c r="R26" s="4"/>
      <c r="S26" s="4"/>
      <c r="T26" s="4"/>
      <c r="U26" s="4"/>
      <c r="V26" s="4"/>
      <c r="W26" s="4"/>
      <c r="X26" s="4"/>
      <c r="Y26" s="4"/>
      <c r="Z26" s="4"/>
    </row>
    <row r="27" spans="1:26" ht="117">
      <c r="A27" s="17"/>
      <c r="B27" s="36" t="s">
        <v>84</v>
      </c>
      <c r="C27" s="24"/>
      <c r="D27" s="8"/>
      <c r="E27" s="4"/>
      <c r="F27" s="4"/>
      <c r="G27" s="4"/>
      <c r="H27" s="6"/>
      <c r="I27" s="30"/>
      <c r="J27" s="4"/>
      <c r="K27" s="4"/>
      <c r="L27" s="4"/>
      <c r="M27" s="4"/>
      <c r="N27" s="4"/>
      <c r="O27" s="4"/>
      <c r="P27" s="4"/>
      <c r="Q27" s="4"/>
      <c r="R27" s="4"/>
      <c r="S27" s="4"/>
      <c r="T27" s="4"/>
      <c r="U27" s="4"/>
      <c r="V27" s="4"/>
      <c r="W27" s="4"/>
      <c r="X27" s="4"/>
      <c r="Y27" s="4"/>
      <c r="Z27" s="4"/>
    </row>
    <row r="28" spans="1:26" ht="15.6">
      <c r="A28" s="17" t="s">
        <v>51</v>
      </c>
      <c r="B28" s="29">
        <v>0</v>
      </c>
      <c r="C28" s="24">
        <v>0.03</v>
      </c>
      <c r="D28" s="8">
        <f>B28*C28</f>
        <v>0</v>
      </c>
      <c r="E28" s="4"/>
      <c r="F28" s="4"/>
      <c r="G28" s="4"/>
      <c r="H28" s="6"/>
      <c r="I28" s="30"/>
      <c r="J28" s="4"/>
      <c r="K28" s="4"/>
      <c r="L28" s="4"/>
      <c r="M28" s="4"/>
      <c r="N28" s="4"/>
      <c r="O28" s="4"/>
      <c r="P28" s="4"/>
      <c r="Q28" s="4"/>
      <c r="R28" s="4"/>
      <c r="S28" s="4"/>
      <c r="T28" s="4"/>
      <c r="U28" s="4"/>
      <c r="V28" s="4"/>
      <c r="W28" s="4"/>
      <c r="X28" s="4"/>
      <c r="Y28" s="4"/>
      <c r="Z28" s="4"/>
    </row>
    <row r="29" spans="1:26" ht="26.45">
      <c r="A29" s="17"/>
      <c r="B29" s="35" t="s">
        <v>82</v>
      </c>
      <c r="C29" s="24"/>
      <c r="D29" s="8"/>
      <c r="E29" s="4"/>
      <c r="F29" s="4"/>
      <c r="G29" s="4"/>
      <c r="H29" s="6"/>
      <c r="I29" s="30"/>
      <c r="J29" s="4"/>
      <c r="K29" s="4"/>
      <c r="L29" s="4"/>
      <c r="M29" s="4"/>
      <c r="N29" s="4"/>
      <c r="O29" s="4"/>
      <c r="P29" s="4"/>
      <c r="Q29" s="4"/>
      <c r="R29" s="4"/>
      <c r="S29" s="4"/>
      <c r="T29" s="4"/>
      <c r="U29" s="4"/>
      <c r="V29" s="4"/>
      <c r="W29" s="4"/>
      <c r="X29" s="4"/>
      <c r="Y29" s="4"/>
      <c r="Z29" s="4"/>
    </row>
    <row r="30" spans="1:26" ht="15.6">
      <c r="A30" s="17" t="s">
        <v>53</v>
      </c>
      <c r="B30" s="29">
        <v>0</v>
      </c>
      <c r="C30" s="24">
        <v>0.04</v>
      </c>
      <c r="D30" s="8">
        <f>B30*C30</f>
        <v>0</v>
      </c>
      <c r="E30" s="4"/>
      <c r="F30" s="4"/>
      <c r="G30" s="4"/>
      <c r="H30" s="6"/>
      <c r="I30" s="30"/>
      <c r="J30" s="4"/>
      <c r="K30" s="4"/>
      <c r="L30" s="4"/>
      <c r="M30" s="4"/>
      <c r="N30" s="4"/>
      <c r="O30" s="4"/>
      <c r="P30" s="4"/>
      <c r="Q30" s="4"/>
      <c r="R30" s="4"/>
      <c r="S30" s="4"/>
      <c r="T30" s="4"/>
      <c r="U30" s="4"/>
      <c r="V30" s="4"/>
      <c r="W30" s="4"/>
      <c r="X30" s="4"/>
      <c r="Y30" s="4"/>
      <c r="Z30" s="4"/>
    </row>
    <row r="31" spans="1:26" ht="26.45">
      <c r="A31" s="17"/>
      <c r="B31" s="31" t="s">
        <v>82</v>
      </c>
      <c r="C31" s="24"/>
      <c r="D31" s="8"/>
      <c r="E31" s="4"/>
      <c r="F31" s="4"/>
      <c r="G31" s="4"/>
      <c r="H31" s="6"/>
      <c r="I31" s="30"/>
      <c r="J31" s="4"/>
      <c r="K31" s="4"/>
      <c r="L31" s="4"/>
      <c r="M31" s="4"/>
      <c r="N31" s="4"/>
      <c r="O31" s="4"/>
      <c r="P31" s="4"/>
      <c r="Q31" s="4"/>
      <c r="R31" s="4"/>
      <c r="S31" s="4"/>
      <c r="T31" s="4"/>
      <c r="U31" s="4"/>
      <c r="V31" s="4"/>
      <c r="W31" s="4"/>
      <c r="X31" s="4"/>
      <c r="Y31" s="4"/>
      <c r="Z31" s="4"/>
    </row>
    <row r="32" spans="1:26" ht="15.6">
      <c r="A32" s="17" t="s">
        <v>55</v>
      </c>
      <c r="B32" s="29">
        <v>0</v>
      </c>
      <c r="C32" s="24">
        <v>0.04</v>
      </c>
      <c r="D32" s="8">
        <f>B32*C32</f>
        <v>0</v>
      </c>
      <c r="E32" s="4"/>
      <c r="F32" s="4"/>
      <c r="G32" s="4"/>
      <c r="H32" s="6"/>
      <c r="I32" s="30"/>
      <c r="J32" s="4"/>
      <c r="K32" s="4"/>
      <c r="L32" s="4"/>
      <c r="M32" s="4"/>
      <c r="N32" s="4"/>
      <c r="O32" s="4"/>
      <c r="P32" s="4"/>
      <c r="Q32" s="4"/>
      <c r="R32" s="4"/>
      <c r="S32" s="4"/>
      <c r="T32" s="4"/>
      <c r="U32" s="4"/>
      <c r="V32" s="4"/>
      <c r="W32" s="4"/>
      <c r="X32" s="4"/>
      <c r="Y32" s="4"/>
      <c r="Z32" s="4"/>
    </row>
    <row r="33" spans="1:26" ht="26.45">
      <c r="A33" s="17"/>
      <c r="B33" s="35" t="s">
        <v>82</v>
      </c>
      <c r="C33" s="24"/>
      <c r="D33" s="8"/>
      <c r="E33" s="4"/>
      <c r="F33" s="4"/>
      <c r="G33" s="4"/>
      <c r="H33" s="6"/>
      <c r="I33" s="30"/>
      <c r="J33" s="4"/>
      <c r="K33" s="4"/>
      <c r="L33" s="4"/>
      <c r="M33" s="4"/>
      <c r="N33" s="4"/>
      <c r="O33" s="4"/>
      <c r="P33" s="4"/>
      <c r="Q33" s="4"/>
      <c r="R33" s="4"/>
      <c r="S33" s="4"/>
      <c r="T33" s="4"/>
      <c r="U33" s="4"/>
      <c r="V33" s="4"/>
      <c r="W33" s="4"/>
      <c r="X33" s="4"/>
      <c r="Y33" s="4"/>
      <c r="Z33" s="4"/>
    </row>
    <row r="34" spans="1:26" ht="15.6">
      <c r="A34" s="17" t="s">
        <v>57</v>
      </c>
      <c r="B34" s="29">
        <v>0</v>
      </c>
      <c r="C34" s="24">
        <v>0.03</v>
      </c>
      <c r="D34" s="8">
        <f>B34*C34</f>
        <v>0</v>
      </c>
      <c r="E34" s="4"/>
      <c r="F34" s="4"/>
      <c r="G34" s="4"/>
      <c r="H34" s="6"/>
      <c r="I34" s="30"/>
      <c r="J34" s="4"/>
      <c r="K34" s="4"/>
      <c r="L34" s="4"/>
      <c r="M34" s="4"/>
      <c r="N34" s="4"/>
      <c r="O34" s="4"/>
      <c r="P34" s="4"/>
      <c r="Q34" s="4"/>
      <c r="R34" s="4"/>
      <c r="S34" s="4"/>
      <c r="T34" s="4"/>
      <c r="U34" s="4"/>
      <c r="V34" s="4"/>
      <c r="W34" s="4"/>
      <c r="X34" s="4"/>
      <c r="Y34" s="4"/>
      <c r="Z34" s="4"/>
    </row>
    <row r="35" spans="1:26" ht="26.45">
      <c r="A35" s="17"/>
      <c r="B35" s="31" t="s">
        <v>82</v>
      </c>
      <c r="C35" s="24"/>
      <c r="D35" s="8"/>
      <c r="E35" s="4"/>
      <c r="F35" s="4"/>
      <c r="G35" s="4"/>
      <c r="H35" s="6"/>
      <c r="I35" s="30"/>
      <c r="J35" s="4"/>
      <c r="K35" s="4"/>
      <c r="L35" s="4"/>
      <c r="M35" s="4"/>
      <c r="N35" s="4"/>
      <c r="O35" s="4"/>
      <c r="P35" s="4"/>
      <c r="Q35" s="4"/>
      <c r="R35" s="4"/>
      <c r="S35" s="4"/>
      <c r="T35" s="4"/>
      <c r="U35" s="4"/>
      <c r="V35" s="4"/>
      <c r="W35" s="4"/>
      <c r="X35" s="4"/>
      <c r="Y35" s="4"/>
      <c r="Z35" s="4"/>
    </row>
    <row r="36" spans="1:26" ht="15.6">
      <c r="A36" s="17" t="s">
        <v>58</v>
      </c>
      <c r="B36" s="29">
        <v>0</v>
      </c>
      <c r="C36" s="24">
        <v>0.05</v>
      </c>
      <c r="D36" s="8">
        <f>B36*C36</f>
        <v>0</v>
      </c>
      <c r="E36" s="4"/>
      <c r="F36" s="4"/>
      <c r="G36" s="4"/>
      <c r="H36" s="6"/>
      <c r="I36" s="30"/>
      <c r="J36" s="4"/>
      <c r="K36" s="4"/>
      <c r="L36" s="4"/>
      <c r="M36" s="4"/>
      <c r="N36" s="4"/>
      <c r="O36" s="4"/>
      <c r="P36" s="4"/>
      <c r="Q36" s="4"/>
      <c r="R36" s="4"/>
      <c r="S36" s="4"/>
      <c r="T36" s="4"/>
      <c r="U36" s="4"/>
      <c r="V36" s="4"/>
      <c r="W36" s="4"/>
      <c r="X36" s="4"/>
      <c r="Y36" s="4"/>
      <c r="Z36" s="4"/>
    </row>
    <row r="37" spans="1:26" ht="26.45">
      <c r="A37" s="17"/>
      <c r="B37" s="31" t="s">
        <v>82</v>
      </c>
      <c r="C37" s="24"/>
      <c r="D37" s="8"/>
      <c r="E37" s="4"/>
      <c r="F37" s="4"/>
      <c r="G37" s="4"/>
      <c r="H37" s="6"/>
      <c r="I37" s="32"/>
      <c r="J37" s="4"/>
      <c r="K37" s="4"/>
      <c r="L37" s="4"/>
      <c r="M37" s="4"/>
      <c r="N37" s="4"/>
      <c r="O37" s="4"/>
      <c r="P37" s="4"/>
      <c r="Q37" s="4"/>
      <c r="R37" s="4"/>
      <c r="S37" s="4"/>
      <c r="T37" s="4"/>
      <c r="U37" s="4"/>
      <c r="V37" s="4"/>
      <c r="W37" s="4"/>
      <c r="X37" s="4"/>
      <c r="Y37" s="4"/>
      <c r="Z37" s="4"/>
    </row>
    <row r="38" spans="1:26" ht="15.6">
      <c r="A38" s="17" t="s">
        <v>60</v>
      </c>
      <c r="B38" s="29">
        <v>1</v>
      </c>
      <c r="C38" s="24">
        <v>0.05</v>
      </c>
      <c r="D38" s="8">
        <f>B38*C38</f>
        <v>0.05</v>
      </c>
      <c r="E38" s="4"/>
      <c r="F38" s="4"/>
      <c r="G38" s="4"/>
      <c r="H38" s="6"/>
      <c r="I38" s="30"/>
      <c r="J38" s="4"/>
      <c r="K38" s="4"/>
      <c r="L38" s="4"/>
      <c r="M38" s="4"/>
      <c r="N38" s="4"/>
      <c r="O38" s="4"/>
      <c r="P38" s="4"/>
      <c r="Q38" s="4"/>
      <c r="R38" s="4"/>
      <c r="S38" s="4"/>
      <c r="T38" s="4"/>
      <c r="U38" s="4"/>
      <c r="V38" s="4"/>
      <c r="W38" s="4"/>
      <c r="X38" s="4"/>
      <c r="Y38" s="4"/>
      <c r="Z38" s="4"/>
    </row>
    <row r="39" spans="1:26" ht="156.6">
      <c r="A39" s="17"/>
      <c r="B39" s="31" t="s">
        <v>85</v>
      </c>
      <c r="C39" s="24"/>
      <c r="D39" s="8"/>
      <c r="E39" s="4"/>
      <c r="F39" s="4"/>
      <c r="G39" s="4"/>
      <c r="H39" s="6"/>
      <c r="I39" s="32"/>
      <c r="J39" s="4"/>
      <c r="K39" s="4"/>
      <c r="L39" s="4"/>
      <c r="M39" s="4"/>
      <c r="N39" s="4"/>
      <c r="O39" s="4"/>
      <c r="P39" s="4"/>
      <c r="Q39" s="4"/>
      <c r="R39" s="4"/>
      <c r="S39" s="4"/>
      <c r="T39" s="4"/>
      <c r="U39" s="4"/>
      <c r="V39" s="4"/>
      <c r="W39" s="4"/>
      <c r="X39" s="4"/>
      <c r="Y39" s="4"/>
      <c r="Z39" s="4"/>
    </row>
    <row r="40" spans="1:26" ht="15.6">
      <c r="A40" s="22" t="s">
        <v>62</v>
      </c>
      <c r="B40" s="29">
        <v>0</v>
      </c>
      <c r="C40" s="24">
        <v>0.04</v>
      </c>
      <c r="D40" s="37">
        <f>B40*C40</f>
        <v>0</v>
      </c>
      <c r="E40" s="38"/>
      <c r="F40" s="38"/>
      <c r="G40" s="38"/>
      <c r="H40" s="6"/>
      <c r="I40" s="30"/>
      <c r="J40" s="38"/>
      <c r="K40" s="38"/>
      <c r="L40" s="38"/>
      <c r="M40" s="38"/>
      <c r="N40" s="38"/>
      <c r="O40" s="38"/>
      <c r="P40" s="38"/>
      <c r="Q40" s="38"/>
      <c r="R40" s="38"/>
      <c r="S40" s="38"/>
      <c r="T40" s="38"/>
      <c r="U40" s="38"/>
      <c r="V40" s="38"/>
      <c r="W40" s="38"/>
      <c r="X40" s="38"/>
      <c r="Y40" s="38"/>
      <c r="Z40" s="38"/>
    </row>
    <row r="41" spans="1:26" ht="26.45">
      <c r="A41" s="17"/>
      <c r="B41" s="35" t="s">
        <v>82</v>
      </c>
      <c r="C41" s="24"/>
      <c r="D41" s="8"/>
      <c r="E41" s="4"/>
      <c r="F41" s="4"/>
      <c r="G41" s="4"/>
      <c r="H41" s="6"/>
      <c r="I41" s="30"/>
      <c r="J41" s="4"/>
      <c r="K41" s="4"/>
      <c r="L41" s="4"/>
      <c r="M41" s="4"/>
      <c r="N41" s="4"/>
      <c r="O41" s="4"/>
      <c r="P41" s="4"/>
      <c r="Q41" s="4"/>
      <c r="R41" s="4"/>
      <c r="S41" s="4"/>
      <c r="T41" s="4"/>
      <c r="U41" s="4"/>
      <c r="V41" s="4"/>
      <c r="W41" s="4"/>
      <c r="X41" s="4"/>
      <c r="Y41" s="4"/>
      <c r="Z41" s="4"/>
    </row>
    <row r="42" spans="1:26" ht="15.6">
      <c r="A42" s="17" t="s">
        <v>64</v>
      </c>
      <c r="B42" s="29">
        <v>0</v>
      </c>
      <c r="C42" s="24">
        <v>0.02</v>
      </c>
      <c r="D42" s="8">
        <f>B42*C42</f>
        <v>0</v>
      </c>
      <c r="E42" s="4"/>
      <c r="F42" s="4"/>
      <c r="G42" s="4"/>
      <c r="H42" s="6"/>
      <c r="I42" s="30"/>
      <c r="J42" s="4"/>
      <c r="K42" s="4"/>
      <c r="L42" s="4"/>
      <c r="M42" s="4"/>
      <c r="N42" s="4"/>
      <c r="O42" s="4"/>
      <c r="P42" s="4"/>
      <c r="Q42" s="4"/>
      <c r="R42" s="4"/>
      <c r="S42" s="4"/>
      <c r="T42" s="4"/>
      <c r="U42" s="4"/>
      <c r="V42" s="4"/>
      <c r="W42" s="4"/>
      <c r="X42" s="4"/>
      <c r="Y42" s="4"/>
      <c r="Z42" s="4"/>
    </row>
    <row r="43" spans="1:26" ht="26.45">
      <c r="A43" s="17"/>
      <c r="B43" s="31" t="s">
        <v>82</v>
      </c>
      <c r="C43" s="24"/>
      <c r="D43" s="8"/>
      <c r="E43" s="4"/>
      <c r="F43" s="4"/>
      <c r="G43" s="4"/>
      <c r="H43" s="6"/>
      <c r="I43" s="32"/>
      <c r="J43" s="4"/>
      <c r="K43" s="4"/>
      <c r="L43" s="4"/>
      <c r="M43" s="4"/>
      <c r="N43" s="4"/>
      <c r="O43" s="4"/>
      <c r="P43" s="4"/>
      <c r="Q43" s="4"/>
      <c r="R43" s="4"/>
      <c r="S43" s="4"/>
      <c r="T43" s="4"/>
      <c r="U43" s="4"/>
      <c r="V43" s="4"/>
      <c r="W43" s="4"/>
      <c r="X43" s="4"/>
      <c r="Y43" s="4"/>
      <c r="Z43" s="4"/>
    </row>
    <row r="44" spans="1:26" ht="15.6">
      <c r="A44" s="17" t="s">
        <v>66</v>
      </c>
      <c r="B44" s="29">
        <v>0</v>
      </c>
      <c r="C44" s="24">
        <v>0.03</v>
      </c>
      <c r="D44" s="8">
        <f>B44*C44</f>
        <v>0</v>
      </c>
      <c r="E44" s="4"/>
      <c r="F44" s="4"/>
      <c r="G44" s="4"/>
      <c r="H44" s="6"/>
      <c r="I44" s="30"/>
      <c r="J44" s="4"/>
      <c r="K44" s="4"/>
      <c r="L44" s="4"/>
      <c r="M44" s="4"/>
      <c r="N44" s="4"/>
      <c r="O44" s="4"/>
      <c r="P44" s="4"/>
      <c r="Q44" s="4"/>
      <c r="R44" s="4"/>
      <c r="S44" s="4"/>
      <c r="T44" s="4"/>
      <c r="U44" s="4"/>
      <c r="V44" s="4"/>
      <c r="W44" s="4"/>
      <c r="X44" s="4"/>
      <c r="Y44" s="4"/>
      <c r="Z44" s="4"/>
    </row>
    <row r="45" spans="1:26" ht="26.45">
      <c r="A45" s="17"/>
      <c r="B45" s="31" t="s">
        <v>82</v>
      </c>
      <c r="C45" s="24"/>
      <c r="D45" s="8"/>
      <c r="E45" s="4"/>
      <c r="F45" s="4"/>
      <c r="G45" s="4"/>
      <c r="H45" s="6"/>
      <c r="I45" s="32"/>
      <c r="J45" s="4"/>
      <c r="K45" s="4"/>
      <c r="L45" s="4"/>
      <c r="M45" s="4"/>
      <c r="N45" s="4"/>
      <c r="O45" s="4"/>
      <c r="P45" s="4"/>
      <c r="Q45" s="4"/>
      <c r="R45" s="4"/>
      <c r="S45" s="4"/>
      <c r="T45" s="4"/>
      <c r="U45" s="4"/>
      <c r="V45" s="4"/>
      <c r="W45" s="4"/>
      <c r="X45" s="4"/>
      <c r="Y45" s="4"/>
      <c r="Z45" s="4"/>
    </row>
    <row r="46" spans="1:26" ht="15.6">
      <c r="A46" s="17" t="s">
        <v>68</v>
      </c>
      <c r="B46" s="29">
        <v>0</v>
      </c>
      <c r="C46" s="24">
        <v>0.03</v>
      </c>
      <c r="D46" s="8">
        <f>B46*C46</f>
        <v>0</v>
      </c>
      <c r="E46" s="4"/>
      <c r="F46" s="4"/>
      <c r="G46" s="4"/>
      <c r="H46" s="6"/>
      <c r="I46" s="30"/>
      <c r="J46" s="4"/>
      <c r="K46" s="4"/>
      <c r="L46" s="4"/>
      <c r="M46" s="4"/>
      <c r="N46" s="4"/>
      <c r="O46" s="4"/>
      <c r="P46" s="4"/>
      <c r="Q46" s="4"/>
      <c r="R46" s="4"/>
      <c r="S46" s="4"/>
      <c r="T46" s="4"/>
      <c r="U46" s="4"/>
      <c r="V46" s="4"/>
      <c r="W46" s="4"/>
      <c r="X46" s="4"/>
      <c r="Y46" s="4"/>
      <c r="Z46" s="4"/>
    </row>
    <row r="47" spans="1:26" ht="26.45">
      <c r="A47" s="17"/>
      <c r="B47" s="31" t="s">
        <v>82</v>
      </c>
      <c r="C47" s="24"/>
      <c r="D47" s="8"/>
      <c r="E47" s="4"/>
      <c r="F47" s="4"/>
      <c r="G47" s="4"/>
      <c r="H47" s="6"/>
      <c r="I47" s="30"/>
      <c r="J47" s="4"/>
      <c r="K47" s="4"/>
      <c r="L47" s="4"/>
      <c r="M47" s="4"/>
      <c r="N47" s="4"/>
      <c r="O47" s="4"/>
      <c r="P47" s="4"/>
      <c r="Q47" s="4"/>
      <c r="R47" s="4"/>
      <c r="S47" s="4"/>
      <c r="T47" s="4"/>
      <c r="U47" s="4"/>
      <c r="V47" s="4"/>
      <c r="W47" s="4"/>
      <c r="X47" s="4"/>
      <c r="Y47" s="4"/>
      <c r="Z47" s="4"/>
    </row>
    <row r="48" spans="1:26" ht="15.6">
      <c r="A48" s="17" t="s">
        <v>70</v>
      </c>
      <c r="B48" s="29">
        <v>0</v>
      </c>
      <c r="C48" s="24">
        <v>0.02</v>
      </c>
      <c r="D48" s="8">
        <f>B48*C48</f>
        <v>0</v>
      </c>
      <c r="E48" s="4"/>
      <c r="F48" s="4"/>
      <c r="G48" s="4"/>
      <c r="H48" s="6"/>
      <c r="I48" s="30"/>
      <c r="J48" s="4"/>
      <c r="K48" s="4"/>
      <c r="L48" s="4"/>
      <c r="M48" s="4"/>
      <c r="N48" s="4"/>
      <c r="O48" s="4"/>
      <c r="P48" s="4"/>
      <c r="Q48" s="4"/>
      <c r="R48" s="4"/>
      <c r="S48" s="4"/>
      <c r="T48" s="4"/>
      <c r="U48" s="4"/>
      <c r="V48" s="4"/>
      <c r="W48" s="4"/>
      <c r="X48" s="4"/>
      <c r="Y48" s="4"/>
      <c r="Z48" s="4"/>
    </row>
    <row r="49" spans="1:26" ht="26.45">
      <c r="A49" s="17"/>
      <c r="B49" s="31" t="s">
        <v>82</v>
      </c>
      <c r="C49" s="24"/>
      <c r="D49" s="8"/>
      <c r="E49" s="4"/>
      <c r="F49" s="4"/>
      <c r="G49" s="4"/>
      <c r="H49" s="6"/>
      <c r="I49" s="30"/>
      <c r="J49" s="4"/>
      <c r="K49" s="4"/>
      <c r="L49" s="4"/>
      <c r="M49" s="4"/>
      <c r="N49" s="4"/>
      <c r="O49" s="4"/>
      <c r="P49" s="4"/>
      <c r="Q49" s="4"/>
      <c r="R49" s="4"/>
      <c r="S49" s="4"/>
      <c r="T49" s="4"/>
      <c r="U49" s="4"/>
      <c r="V49" s="4"/>
      <c r="W49" s="4"/>
      <c r="X49" s="4"/>
      <c r="Y49" s="4"/>
      <c r="Z49" s="4"/>
    </row>
    <row r="50" spans="1:26" ht="15.6">
      <c r="A50" s="17" t="s">
        <v>72</v>
      </c>
      <c r="B50" s="29">
        <v>0</v>
      </c>
      <c r="C50" s="24">
        <v>0.02</v>
      </c>
      <c r="D50" s="8">
        <f>B50*C50</f>
        <v>0</v>
      </c>
      <c r="E50" s="4"/>
      <c r="F50" s="4"/>
      <c r="G50" s="4"/>
      <c r="H50" s="6"/>
      <c r="I50" s="30"/>
      <c r="J50" s="4"/>
      <c r="K50" s="4"/>
      <c r="L50" s="4"/>
      <c r="M50" s="4"/>
      <c r="N50" s="4"/>
      <c r="O50" s="4"/>
      <c r="P50" s="4"/>
      <c r="Q50" s="4"/>
      <c r="R50" s="4"/>
      <c r="S50" s="4"/>
      <c r="T50" s="4"/>
      <c r="U50" s="4"/>
      <c r="V50" s="4"/>
      <c r="W50" s="4"/>
      <c r="X50" s="4"/>
      <c r="Y50" s="4"/>
      <c r="Z50" s="4"/>
    </row>
    <row r="51" spans="1:26" ht="26.45">
      <c r="A51" s="17"/>
      <c r="B51" s="31" t="s">
        <v>82</v>
      </c>
      <c r="C51" s="24"/>
      <c r="D51" s="8"/>
      <c r="E51" s="4"/>
      <c r="F51" s="4"/>
      <c r="G51" s="4"/>
      <c r="H51" s="6"/>
      <c r="I51" s="30"/>
      <c r="J51" s="4"/>
      <c r="K51" s="4"/>
      <c r="L51" s="4"/>
      <c r="M51" s="4"/>
      <c r="N51" s="4"/>
      <c r="O51" s="4"/>
      <c r="P51" s="4"/>
      <c r="Q51" s="4"/>
      <c r="R51" s="4"/>
      <c r="S51" s="4"/>
      <c r="T51" s="4"/>
      <c r="U51" s="4"/>
      <c r="V51" s="4"/>
      <c r="W51" s="4"/>
      <c r="X51" s="4"/>
      <c r="Y51" s="4"/>
      <c r="Z51" s="4"/>
    </row>
    <row r="52" spans="1:26" ht="15.6">
      <c r="A52" s="17" t="s">
        <v>74</v>
      </c>
      <c r="B52" s="29">
        <v>0</v>
      </c>
      <c r="C52" s="24">
        <v>0.02</v>
      </c>
      <c r="D52" s="8">
        <f>B52*C52</f>
        <v>0</v>
      </c>
      <c r="E52" s="4"/>
      <c r="F52" s="4"/>
      <c r="G52" s="4"/>
      <c r="H52" s="6"/>
      <c r="I52" s="30"/>
      <c r="J52" s="4"/>
      <c r="K52" s="4"/>
      <c r="L52" s="4"/>
      <c r="M52" s="4"/>
      <c r="N52" s="4"/>
      <c r="O52" s="4"/>
      <c r="P52" s="4"/>
      <c r="Q52" s="4"/>
      <c r="R52" s="4"/>
      <c r="S52" s="4"/>
      <c r="T52" s="4"/>
      <c r="U52" s="4"/>
      <c r="V52" s="4"/>
      <c r="W52" s="4"/>
      <c r="X52" s="4"/>
      <c r="Y52" s="4"/>
      <c r="Z52" s="4"/>
    </row>
    <row r="53" spans="1:26" ht="26.45">
      <c r="A53" s="17"/>
      <c r="B53" s="31" t="s">
        <v>82</v>
      </c>
      <c r="C53" s="24"/>
      <c r="D53" s="8"/>
      <c r="E53" s="4"/>
      <c r="F53" s="4"/>
      <c r="G53" s="4"/>
      <c r="H53" s="6"/>
      <c r="I53" s="30"/>
      <c r="J53" s="4"/>
      <c r="K53" s="4"/>
      <c r="L53" s="4"/>
      <c r="M53" s="4"/>
      <c r="N53" s="4"/>
      <c r="O53" s="4"/>
      <c r="P53" s="4"/>
      <c r="Q53" s="4"/>
      <c r="R53" s="4"/>
      <c r="S53" s="4"/>
      <c r="T53" s="4"/>
      <c r="U53" s="4"/>
      <c r="V53" s="4"/>
      <c r="W53" s="4"/>
      <c r="X53" s="4"/>
      <c r="Y53" s="4"/>
      <c r="Z53" s="4"/>
    </row>
    <row r="54" spans="1:26" ht="15.6">
      <c r="A54" s="17" t="s">
        <v>76</v>
      </c>
      <c r="B54" s="29">
        <v>0</v>
      </c>
      <c r="C54" s="24">
        <v>0.02</v>
      </c>
      <c r="D54" s="8">
        <f>B54*C54</f>
        <v>0</v>
      </c>
      <c r="E54" s="4"/>
      <c r="F54" s="4"/>
      <c r="G54" s="4"/>
      <c r="H54" s="6"/>
      <c r="I54" s="30"/>
      <c r="J54" s="4"/>
      <c r="K54" s="4"/>
      <c r="L54" s="4"/>
      <c r="M54" s="4"/>
      <c r="N54" s="4"/>
      <c r="O54" s="4"/>
      <c r="P54" s="4"/>
      <c r="Q54" s="4"/>
      <c r="R54" s="4"/>
      <c r="S54" s="4"/>
      <c r="T54" s="4"/>
      <c r="U54" s="4"/>
      <c r="V54" s="4"/>
      <c r="W54" s="4"/>
      <c r="X54" s="4"/>
      <c r="Y54" s="4"/>
      <c r="Z54" s="4"/>
    </row>
    <row r="55" spans="1:26" ht="26.45">
      <c r="A55" s="17"/>
      <c r="B55" s="35" t="s">
        <v>82</v>
      </c>
      <c r="C55" s="24"/>
      <c r="D55" s="8"/>
      <c r="E55" s="4"/>
      <c r="F55" s="4"/>
      <c r="G55" s="4"/>
      <c r="H55" s="6"/>
      <c r="I55" s="30"/>
      <c r="J55" s="4"/>
      <c r="K55" s="4"/>
      <c r="L55" s="4"/>
      <c r="M55" s="4"/>
      <c r="N55" s="4"/>
      <c r="O55" s="4"/>
      <c r="P55" s="4"/>
      <c r="Q55" s="4"/>
      <c r="R55" s="4"/>
      <c r="S55" s="4"/>
      <c r="T55" s="4"/>
      <c r="U55" s="4"/>
      <c r="V55" s="4"/>
      <c r="W55" s="4"/>
      <c r="X55" s="4"/>
      <c r="Y55" s="4"/>
      <c r="Z55" s="4"/>
    </row>
    <row r="56" spans="1:26" ht="15.6">
      <c r="A56" s="117" t="s">
        <v>77</v>
      </c>
      <c r="B56" s="39">
        <v>0</v>
      </c>
      <c r="C56" s="118">
        <v>0.03</v>
      </c>
      <c r="D56" s="8">
        <f>B56*C56</f>
        <v>0</v>
      </c>
      <c r="E56" s="4"/>
      <c r="F56" s="4"/>
      <c r="G56" s="4"/>
      <c r="H56" s="6"/>
      <c r="I56" s="30"/>
      <c r="J56" s="4"/>
      <c r="K56" s="4"/>
      <c r="L56" s="4"/>
      <c r="M56" s="4"/>
      <c r="N56" s="4"/>
      <c r="O56" s="4"/>
      <c r="P56" s="4"/>
      <c r="Q56" s="4"/>
      <c r="R56" s="4"/>
      <c r="S56" s="4"/>
      <c r="T56" s="4"/>
      <c r="U56" s="4"/>
      <c r="V56" s="4"/>
      <c r="W56" s="4"/>
      <c r="X56" s="4"/>
      <c r="Y56" s="4"/>
      <c r="Z56" s="4"/>
    </row>
    <row r="57" spans="1:26" ht="26.45">
      <c r="A57" s="115"/>
      <c r="B57" s="40" t="s">
        <v>82</v>
      </c>
      <c r="C57" s="118"/>
      <c r="D57" s="8"/>
      <c r="E57" s="4"/>
      <c r="F57" s="4"/>
      <c r="G57" s="4"/>
      <c r="H57" s="4"/>
      <c r="I57" s="12"/>
      <c r="J57" s="4"/>
      <c r="K57" s="4"/>
      <c r="L57" s="4"/>
      <c r="M57" s="4"/>
      <c r="N57" s="4"/>
      <c r="O57" s="4"/>
      <c r="P57" s="4"/>
      <c r="Q57" s="4"/>
      <c r="R57" s="4"/>
      <c r="S57" s="4"/>
      <c r="T57" s="4"/>
      <c r="U57" s="4"/>
      <c r="V57" s="4"/>
      <c r="W57" s="4"/>
      <c r="X57" s="4"/>
      <c r="Y57" s="4"/>
      <c r="Z57" s="4"/>
    </row>
    <row r="58" spans="1:26" ht="15.75" customHeight="1">
      <c r="A58" s="23"/>
      <c r="B58" s="35" t="s">
        <v>78</v>
      </c>
      <c r="C58" s="24">
        <f t="shared" ref="C58:D58" si="0">SUM(C2:C56)</f>
        <v>1.0000000000000004</v>
      </c>
      <c r="D58" s="116">
        <f t="shared" si="0"/>
        <v>0.32500000000000001</v>
      </c>
      <c r="E58" s="23" t="s">
        <v>86</v>
      </c>
      <c r="F58" s="4"/>
      <c r="G58" s="4"/>
      <c r="H58" s="4"/>
      <c r="I58" s="4"/>
      <c r="J58" s="4"/>
      <c r="K58" s="4"/>
      <c r="L58" s="4"/>
      <c r="M58" s="4"/>
      <c r="N58" s="4"/>
      <c r="O58" s="4"/>
      <c r="P58" s="4"/>
      <c r="Q58" s="4"/>
      <c r="R58" s="4"/>
      <c r="S58" s="4"/>
      <c r="T58" s="4"/>
      <c r="U58" s="4"/>
      <c r="V58" s="4"/>
      <c r="W58" s="4"/>
      <c r="X58" s="4"/>
      <c r="Y58" s="4"/>
      <c r="Z58" s="4"/>
    </row>
    <row r="59" spans="1:26" ht="15.75" customHeight="1">
      <c r="A59" s="23"/>
      <c r="B59" s="41"/>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23"/>
      <c r="B60" s="41"/>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35" t="s">
        <v>87</v>
      </c>
      <c r="B61" s="41"/>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23"/>
      <c r="B62" s="27"/>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23"/>
      <c r="B63" s="27"/>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23"/>
      <c r="B64" s="27"/>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23"/>
      <c r="B65" s="27"/>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23"/>
      <c r="B66" s="27"/>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23"/>
      <c r="B67" s="27"/>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23"/>
      <c r="B68" s="27"/>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23"/>
      <c r="B69" s="27"/>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23"/>
      <c r="B70" s="27"/>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23"/>
      <c r="B71" s="27"/>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23"/>
      <c r="B72" s="27"/>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23"/>
      <c r="B73" s="27"/>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23"/>
      <c r="B74" s="27"/>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23"/>
      <c r="B75" s="27"/>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23"/>
      <c r="B76" s="27"/>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23"/>
      <c r="B77" s="27"/>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23"/>
      <c r="B78" s="27"/>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23"/>
      <c r="B79" s="27"/>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23"/>
      <c r="B80" s="27"/>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23"/>
      <c r="B81" s="27"/>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23"/>
      <c r="B82" s="27"/>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23"/>
      <c r="B83" s="27"/>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23"/>
      <c r="B84" s="27"/>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23"/>
      <c r="B85" s="27"/>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23"/>
      <c r="B86" s="27"/>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23"/>
      <c r="B87" s="27"/>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23"/>
      <c r="B88" s="27"/>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23"/>
      <c r="B89" s="27"/>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23"/>
      <c r="B90" s="27"/>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23"/>
      <c r="B91" s="27"/>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23"/>
      <c r="B92" s="27"/>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23"/>
      <c r="B93" s="27"/>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23"/>
      <c r="B94" s="27"/>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23"/>
      <c r="B95" s="27"/>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23"/>
      <c r="B96" s="27"/>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23"/>
      <c r="B97" s="27"/>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23"/>
      <c r="B98" s="27"/>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23"/>
      <c r="B99" s="27"/>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23"/>
      <c r="B100" s="27"/>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23"/>
      <c r="B101" s="27"/>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23"/>
      <c r="B102" s="27"/>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23"/>
      <c r="B103" s="27"/>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23"/>
      <c r="B104" s="27"/>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23"/>
      <c r="B105" s="27"/>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23"/>
      <c r="B106" s="27"/>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23"/>
      <c r="B107" s="27"/>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23"/>
      <c r="B108" s="27"/>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23"/>
      <c r="B109" s="27"/>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23"/>
      <c r="B110" s="27"/>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23"/>
      <c r="B111" s="27"/>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23"/>
      <c r="B112" s="27"/>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23"/>
      <c r="B113" s="27"/>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23"/>
      <c r="B114" s="27"/>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23"/>
      <c r="B115" s="27"/>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23"/>
      <c r="B116" s="27"/>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23"/>
      <c r="B117" s="27"/>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23"/>
      <c r="B118" s="27"/>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23"/>
      <c r="B119" s="27"/>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23"/>
      <c r="B120" s="27"/>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23"/>
      <c r="B121" s="27"/>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23"/>
      <c r="B122" s="27"/>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23"/>
      <c r="B123" s="27"/>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23"/>
      <c r="B124" s="27"/>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23"/>
      <c r="B125" s="27"/>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23"/>
      <c r="B126" s="27"/>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23"/>
      <c r="B127" s="27"/>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23"/>
      <c r="B128" s="27"/>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23"/>
      <c r="B129" s="27"/>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23"/>
      <c r="B130" s="27"/>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23"/>
      <c r="B131" s="27"/>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23"/>
      <c r="B132" s="27"/>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23"/>
      <c r="B133" s="27"/>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23"/>
      <c r="B134" s="27"/>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23"/>
      <c r="B135" s="27"/>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23"/>
      <c r="B136" s="27"/>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23"/>
      <c r="B137" s="27"/>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23"/>
      <c r="B138" s="27"/>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23"/>
      <c r="B139" s="27"/>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23"/>
      <c r="B140" s="27"/>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23"/>
      <c r="B141" s="27"/>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23"/>
      <c r="B142" s="27"/>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23"/>
      <c r="B143" s="27"/>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23"/>
      <c r="B144" s="27"/>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23"/>
      <c r="B145" s="27"/>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23"/>
      <c r="B146" s="27"/>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23"/>
      <c r="B147" s="27"/>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23"/>
      <c r="B148" s="27"/>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23"/>
      <c r="B149" s="27"/>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23"/>
      <c r="B150" s="27"/>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23"/>
      <c r="B151" s="27"/>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23"/>
      <c r="B152" s="27"/>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23"/>
      <c r="B153" s="27"/>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23"/>
      <c r="B154" s="27"/>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23"/>
      <c r="B155" s="27"/>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23"/>
      <c r="B156" s="27"/>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23"/>
      <c r="B157" s="27"/>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23"/>
      <c r="B158" s="27"/>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23"/>
      <c r="B159" s="27"/>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23"/>
      <c r="B160" s="27"/>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23"/>
      <c r="B161" s="27"/>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23"/>
      <c r="B162" s="27"/>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23"/>
      <c r="B163" s="27"/>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23"/>
      <c r="B164" s="27"/>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23"/>
      <c r="B165" s="27"/>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23"/>
      <c r="B166" s="27"/>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23"/>
      <c r="B167" s="27"/>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23"/>
      <c r="B168" s="27"/>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23"/>
      <c r="B169" s="27"/>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23"/>
      <c r="B170" s="27"/>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23"/>
      <c r="B171" s="27"/>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23"/>
      <c r="B172" s="27"/>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23"/>
      <c r="B173" s="27"/>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23"/>
      <c r="B174" s="27"/>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23"/>
      <c r="B175" s="27"/>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23"/>
      <c r="B176" s="27"/>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23"/>
      <c r="B177" s="27"/>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23"/>
      <c r="B178" s="27"/>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23"/>
      <c r="B179" s="27"/>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23"/>
      <c r="B180" s="27"/>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23"/>
      <c r="B181" s="27"/>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23"/>
      <c r="B182" s="27"/>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23"/>
      <c r="B183" s="27"/>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23"/>
      <c r="B184" s="27"/>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23"/>
      <c r="B185" s="27"/>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23"/>
      <c r="B186" s="27"/>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23"/>
      <c r="B187" s="27"/>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23"/>
      <c r="B188" s="27"/>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23"/>
      <c r="B189" s="27"/>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23"/>
      <c r="B190" s="27"/>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23"/>
      <c r="B191" s="27"/>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23"/>
      <c r="B192" s="27"/>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23"/>
      <c r="B193" s="27"/>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23"/>
      <c r="B194" s="27"/>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23"/>
      <c r="B195" s="27"/>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23"/>
      <c r="B196" s="27"/>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23"/>
      <c r="B197" s="27"/>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23"/>
      <c r="B198" s="27"/>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23"/>
      <c r="B199" s="27"/>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23"/>
      <c r="B200" s="27"/>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23"/>
      <c r="B201" s="27"/>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23"/>
      <c r="B202" s="27"/>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23"/>
      <c r="B203" s="27"/>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23"/>
      <c r="B204" s="27"/>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23"/>
      <c r="B205" s="27"/>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23"/>
      <c r="B206" s="27"/>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23"/>
      <c r="B207" s="27"/>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23"/>
      <c r="B208" s="27"/>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23"/>
      <c r="B209" s="27"/>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23"/>
      <c r="B210" s="27"/>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23"/>
      <c r="B211" s="27"/>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23"/>
      <c r="B212" s="27"/>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23"/>
      <c r="B213" s="27"/>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23"/>
      <c r="B214" s="27"/>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23"/>
      <c r="B215" s="27"/>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23"/>
      <c r="B216" s="27"/>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23"/>
      <c r="B217" s="27"/>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23"/>
      <c r="B218" s="27"/>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23"/>
      <c r="B219" s="27"/>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23"/>
      <c r="B220" s="27"/>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23"/>
      <c r="B221" s="27"/>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23"/>
      <c r="B222" s="27"/>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23"/>
      <c r="B223" s="27"/>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23"/>
      <c r="B224" s="27"/>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23"/>
      <c r="B225" s="27"/>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23"/>
      <c r="B226" s="27"/>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23"/>
      <c r="B227" s="27"/>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23"/>
      <c r="B228" s="27"/>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23"/>
      <c r="B229" s="27"/>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23"/>
      <c r="B230" s="27"/>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23"/>
      <c r="B231" s="27"/>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23"/>
      <c r="B232" s="27"/>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23"/>
      <c r="B233" s="27"/>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23"/>
      <c r="B234" s="27"/>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23"/>
      <c r="B235" s="27"/>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23"/>
      <c r="B236" s="27"/>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23"/>
      <c r="B237" s="27"/>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23"/>
      <c r="B238" s="27"/>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23"/>
      <c r="B239" s="27"/>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23"/>
      <c r="B240" s="27"/>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23"/>
      <c r="B241" s="27"/>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23"/>
      <c r="B242" s="27"/>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23"/>
      <c r="B243" s="27"/>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23"/>
      <c r="B244" s="27"/>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23"/>
      <c r="B245" s="27"/>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23"/>
      <c r="B246" s="27"/>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23"/>
      <c r="B247" s="27"/>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23"/>
      <c r="B248" s="27"/>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23"/>
      <c r="B249" s="27"/>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23"/>
      <c r="B250" s="27"/>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23"/>
      <c r="B251" s="27"/>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23"/>
      <c r="B252" s="27"/>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23"/>
      <c r="B253" s="27"/>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23"/>
      <c r="B254" s="27"/>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23"/>
      <c r="B255" s="27"/>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23"/>
      <c r="B256" s="27"/>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23"/>
      <c r="B257" s="27"/>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23"/>
      <c r="B258" s="27"/>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23"/>
      <c r="B259" s="27"/>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23"/>
      <c r="B260" s="27"/>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23"/>
      <c r="B261" s="27"/>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23"/>
      <c r="B262" s="27"/>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23"/>
      <c r="B263" s="27"/>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23"/>
      <c r="B264" s="27"/>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23"/>
      <c r="B265" s="27"/>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23"/>
      <c r="B266" s="27"/>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23"/>
      <c r="B267" s="27"/>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23"/>
      <c r="B268" s="27"/>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23"/>
      <c r="B269" s="27"/>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23"/>
      <c r="B270" s="27"/>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23"/>
      <c r="B271" s="27"/>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23"/>
      <c r="B272" s="27"/>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23"/>
      <c r="B273" s="27"/>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23"/>
      <c r="B274" s="27"/>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23"/>
      <c r="B275" s="27"/>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23"/>
      <c r="B276" s="27"/>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23"/>
      <c r="B277" s="27"/>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23"/>
      <c r="B278" s="27"/>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23"/>
      <c r="B279" s="27"/>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23"/>
      <c r="B280" s="27"/>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23"/>
      <c r="B281" s="27"/>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23"/>
      <c r="B282" s="27"/>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23"/>
      <c r="B283" s="27"/>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23"/>
      <c r="B284" s="27"/>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23"/>
      <c r="B285" s="27"/>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23"/>
      <c r="B286" s="27"/>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23"/>
      <c r="B287" s="27"/>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23"/>
      <c r="B288" s="27"/>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23"/>
      <c r="B289" s="27"/>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23"/>
      <c r="B290" s="27"/>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23"/>
      <c r="B291" s="27"/>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23"/>
      <c r="B292" s="27"/>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23"/>
      <c r="B293" s="27"/>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23"/>
      <c r="B294" s="27"/>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23"/>
      <c r="B295" s="27"/>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23"/>
      <c r="B296" s="27"/>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23"/>
      <c r="B297" s="27"/>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23"/>
      <c r="B298" s="27"/>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23"/>
      <c r="B299" s="27"/>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23"/>
      <c r="B300" s="27"/>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23"/>
      <c r="B301" s="27"/>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23"/>
      <c r="B302" s="27"/>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23"/>
      <c r="B303" s="27"/>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23"/>
      <c r="B304" s="27"/>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23"/>
      <c r="B305" s="27"/>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23"/>
      <c r="B306" s="27"/>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23"/>
      <c r="B307" s="27"/>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23"/>
      <c r="B308" s="27"/>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23"/>
      <c r="B309" s="27"/>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23"/>
      <c r="B310" s="27"/>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23"/>
      <c r="B311" s="27"/>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23"/>
      <c r="B312" s="27"/>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23"/>
      <c r="B313" s="27"/>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23"/>
      <c r="B314" s="27"/>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23"/>
      <c r="B315" s="27"/>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23"/>
      <c r="B316" s="27"/>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23"/>
      <c r="B317" s="27"/>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23"/>
      <c r="B318" s="27"/>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23"/>
      <c r="B319" s="27"/>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23"/>
      <c r="B320" s="27"/>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23"/>
      <c r="B321" s="27"/>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23"/>
      <c r="B322" s="27"/>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23"/>
      <c r="B323" s="27"/>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23"/>
      <c r="B324" s="27"/>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23"/>
      <c r="B325" s="27"/>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23"/>
      <c r="B326" s="27"/>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23"/>
      <c r="B327" s="27"/>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23"/>
      <c r="B328" s="27"/>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23"/>
      <c r="B329" s="27"/>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23"/>
      <c r="B330" s="27"/>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23"/>
      <c r="B331" s="27"/>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23"/>
      <c r="B332" s="27"/>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23"/>
      <c r="B333" s="27"/>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23"/>
      <c r="B334" s="27"/>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23"/>
      <c r="B335" s="27"/>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23"/>
      <c r="B336" s="27"/>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23"/>
      <c r="B337" s="27"/>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23"/>
      <c r="B338" s="27"/>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23"/>
      <c r="B339" s="27"/>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23"/>
      <c r="B340" s="27"/>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23"/>
      <c r="B341" s="27"/>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23"/>
      <c r="B342" s="27"/>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23"/>
      <c r="B343" s="27"/>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23"/>
      <c r="B344" s="27"/>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23"/>
      <c r="B345" s="27"/>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23"/>
      <c r="B346" s="27"/>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23"/>
      <c r="B347" s="27"/>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23"/>
      <c r="B348" s="27"/>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23"/>
      <c r="B349" s="27"/>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23"/>
      <c r="B350" s="27"/>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23"/>
      <c r="B351" s="27"/>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23"/>
      <c r="B352" s="27"/>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23"/>
      <c r="B353" s="27"/>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23"/>
      <c r="B354" s="27"/>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23"/>
      <c r="B355" s="27"/>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23"/>
      <c r="B356" s="27"/>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23"/>
      <c r="B357" s="27"/>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23"/>
      <c r="B358" s="27"/>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23"/>
      <c r="B359" s="27"/>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23"/>
      <c r="B360" s="27"/>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23"/>
      <c r="B361" s="27"/>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23"/>
      <c r="B362" s="27"/>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23"/>
      <c r="B363" s="27"/>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23"/>
      <c r="B364" s="27"/>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23"/>
      <c r="B365" s="27"/>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23"/>
      <c r="B366" s="27"/>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23"/>
      <c r="B367" s="27"/>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23"/>
      <c r="B368" s="27"/>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23"/>
      <c r="B369" s="27"/>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23"/>
      <c r="B370" s="27"/>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23"/>
      <c r="B371" s="27"/>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23"/>
      <c r="B372" s="27"/>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23"/>
      <c r="B373" s="27"/>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23"/>
      <c r="B374" s="27"/>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23"/>
      <c r="B375" s="27"/>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23"/>
      <c r="B376" s="27"/>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23"/>
      <c r="B377" s="27"/>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23"/>
      <c r="B378" s="27"/>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23"/>
      <c r="B379" s="27"/>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23"/>
      <c r="B380" s="27"/>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23"/>
      <c r="B381" s="27"/>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23"/>
      <c r="B382" s="27"/>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23"/>
      <c r="B383" s="27"/>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23"/>
      <c r="B384" s="27"/>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23"/>
      <c r="B385" s="27"/>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23"/>
      <c r="B386" s="27"/>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23"/>
      <c r="B387" s="27"/>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23"/>
      <c r="B388" s="27"/>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23"/>
      <c r="B389" s="27"/>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23"/>
      <c r="B390" s="27"/>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23"/>
      <c r="B391" s="27"/>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23"/>
      <c r="B392" s="27"/>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23"/>
      <c r="B393" s="27"/>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23"/>
      <c r="B394" s="27"/>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23"/>
      <c r="B395" s="27"/>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23"/>
      <c r="B396" s="27"/>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23"/>
      <c r="B397" s="27"/>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23"/>
      <c r="B398" s="27"/>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23"/>
      <c r="B399" s="27"/>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23"/>
      <c r="B400" s="27"/>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23"/>
      <c r="B401" s="27"/>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23"/>
      <c r="B402" s="27"/>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23"/>
      <c r="B403" s="27"/>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23"/>
      <c r="B404" s="27"/>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23"/>
      <c r="B405" s="27"/>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23"/>
      <c r="B406" s="27"/>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23"/>
      <c r="B407" s="27"/>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23"/>
      <c r="B408" s="27"/>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23"/>
      <c r="B409" s="27"/>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23"/>
      <c r="B410" s="27"/>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23"/>
      <c r="B411" s="27"/>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23"/>
      <c r="B412" s="27"/>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23"/>
      <c r="B413" s="27"/>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23"/>
      <c r="B414" s="27"/>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23"/>
      <c r="B415" s="27"/>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23"/>
      <c r="B416" s="27"/>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23"/>
      <c r="B417" s="27"/>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23"/>
      <c r="B418" s="27"/>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23"/>
      <c r="B419" s="27"/>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23"/>
      <c r="B420" s="27"/>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23"/>
      <c r="B421" s="27"/>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23"/>
      <c r="B422" s="27"/>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23"/>
      <c r="B423" s="27"/>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23"/>
      <c r="B424" s="27"/>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23"/>
      <c r="B425" s="27"/>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23"/>
      <c r="B426" s="27"/>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23"/>
      <c r="B427" s="27"/>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23"/>
      <c r="B428" s="27"/>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23"/>
      <c r="B429" s="27"/>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23"/>
      <c r="B430" s="27"/>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23"/>
      <c r="B431" s="27"/>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23"/>
      <c r="B432" s="27"/>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23"/>
      <c r="B433" s="27"/>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23"/>
      <c r="B434" s="27"/>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23"/>
      <c r="B435" s="27"/>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23"/>
      <c r="B436" s="27"/>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23"/>
      <c r="B437" s="27"/>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23"/>
      <c r="B438" s="27"/>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23"/>
      <c r="B439" s="27"/>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23"/>
      <c r="B440" s="27"/>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23"/>
      <c r="B441" s="27"/>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23"/>
      <c r="B442" s="27"/>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23"/>
      <c r="B443" s="27"/>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23"/>
      <c r="B444" s="27"/>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23"/>
      <c r="B445" s="27"/>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23"/>
      <c r="B446" s="27"/>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23"/>
      <c r="B447" s="27"/>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23"/>
      <c r="B448" s="27"/>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23"/>
      <c r="B449" s="27"/>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23"/>
      <c r="B450" s="27"/>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23"/>
      <c r="B451" s="27"/>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23"/>
      <c r="B452" s="27"/>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23"/>
      <c r="B453" s="27"/>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23"/>
      <c r="B454" s="27"/>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23"/>
      <c r="B455" s="27"/>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23"/>
      <c r="B456" s="27"/>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23"/>
      <c r="B457" s="27"/>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23"/>
      <c r="B458" s="27"/>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23"/>
      <c r="B459" s="27"/>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23"/>
      <c r="B460" s="27"/>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23"/>
      <c r="B461" s="27"/>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23"/>
      <c r="B462" s="27"/>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23"/>
      <c r="B463" s="27"/>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23"/>
      <c r="B464" s="27"/>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23"/>
      <c r="B465" s="27"/>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23"/>
      <c r="B466" s="27"/>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23"/>
      <c r="B467" s="27"/>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23"/>
      <c r="B468" s="27"/>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23"/>
      <c r="B469" s="27"/>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23"/>
      <c r="B470" s="27"/>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23"/>
      <c r="B471" s="27"/>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23"/>
      <c r="B472" s="27"/>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23"/>
      <c r="B473" s="27"/>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23"/>
      <c r="B474" s="27"/>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23"/>
      <c r="B475" s="27"/>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23"/>
      <c r="B476" s="27"/>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23"/>
      <c r="B477" s="27"/>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23"/>
      <c r="B478" s="27"/>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23"/>
      <c r="B479" s="27"/>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23"/>
      <c r="B480" s="27"/>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23"/>
      <c r="B481" s="27"/>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23"/>
      <c r="B482" s="27"/>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23"/>
      <c r="B483" s="27"/>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23"/>
      <c r="B484" s="27"/>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23"/>
      <c r="B485" s="27"/>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23"/>
      <c r="B486" s="27"/>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23"/>
      <c r="B487" s="27"/>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23"/>
      <c r="B488" s="27"/>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23"/>
      <c r="B489" s="27"/>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23"/>
      <c r="B490" s="27"/>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23"/>
      <c r="B491" s="27"/>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23"/>
      <c r="B492" s="27"/>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23"/>
      <c r="B493" s="27"/>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23"/>
      <c r="B494" s="27"/>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23"/>
      <c r="B495" s="27"/>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23"/>
      <c r="B496" s="27"/>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23"/>
      <c r="B497" s="27"/>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23"/>
      <c r="B498" s="27"/>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23"/>
      <c r="B499" s="27"/>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23"/>
      <c r="B500" s="27"/>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23"/>
      <c r="B501" s="27"/>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23"/>
      <c r="B502" s="27"/>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23"/>
      <c r="B503" s="27"/>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23"/>
      <c r="B504" s="27"/>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23"/>
      <c r="B505" s="27"/>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23"/>
      <c r="B506" s="27"/>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23"/>
      <c r="B507" s="27"/>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23"/>
      <c r="B508" s="27"/>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23"/>
      <c r="B509" s="27"/>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23"/>
      <c r="B510" s="27"/>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23"/>
      <c r="B511" s="27"/>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23"/>
      <c r="B512" s="27"/>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23"/>
      <c r="B513" s="27"/>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23"/>
      <c r="B514" s="27"/>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23"/>
      <c r="B515" s="27"/>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23"/>
      <c r="B516" s="27"/>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23"/>
      <c r="B517" s="27"/>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23"/>
      <c r="B518" s="27"/>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23"/>
      <c r="B519" s="27"/>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23"/>
      <c r="B520" s="27"/>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23"/>
      <c r="B521" s="27"/>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23"/>
      <c r="B522" s="27"/>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23"/>
      <c r="B523" s="27"/>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23"/>
      <c r="B524" s="27"/>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23"/>
      <c r="B525" s="27"/>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23"/>
      <c r="B526" s="27"/>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23"/>
      <c r="B527" s="27"/>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23"/>
      <c r="B528" s="27"/>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23"/>
      <c r="B529" s="27"/>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23"/>
      <c r="B530" s="27"/>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23"/>
      <c r="B531" s="27"/>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23"/>
      <c r="B532" s="27"/>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23"/>
      <c r="B533" s="27"/>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23"/>
      <c r="B534" s="27"/>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23"/>
      <c r="B535" s="27"/>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23"/>
      <c r="B536" s="27"/>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23"/>
      <c r="B537" s="27"/>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23"/>
      <c r="B538" s="27"/>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23"/>
      <c r="B539" s="27"/>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23"/>
      <c r="B540" s="27"/>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23"/>
      <c r="B541" s="27"/>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23"/>
      <c r="B542" s="27"/>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23"/>
      <c r="B543" s="27"/>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23"/>
      <c r="B544" s="27"/>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23"/>
      <c r="B545" s="27"/>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23"/>
      <c r="B546" s="27"/>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23"/>
      <c r="B547" s="27"/>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23"/>
      <c r="B548" s="27"/>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23"/>
      <c r="B549" s="27"/>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23"/>
      <c r="B550" s="27"/>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23"/>
      <c r="B551" s="27"/>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23"/>
      <c r="B552" s="27"/>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23"/>
      <c r="B553" s="27"/>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23"/>
      <c r="B554" s="27"/>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23"/>
      <c r="B555" s="27"/>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23"/>
      <c r="B556" s="27"/>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23"/>
      <c r="B557" s="27"/>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23"/>
      <c r="B558" s="27"/>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23"/>
      <c r="B559" s="27"/>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23"/>
      <c r="B560" s="27"/>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23"/>
      <c r="B561" s="27"/>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23"/>
      <c r="B562" s="27"/>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23"/>
      <c r="B563" s="27"/>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23"/>
      <c r="B564" s="27"/>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23"/>
      <c r="B565" s="27"/>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23"/>
      <c r="B566" s="27"/>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23"/>
      <c r="B567" s="27"/>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23"/>
      <c r="B568" s="27"/>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23"/>
      <c r="B569" s="27"/>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23"/>
      <c r="B570" s="27"/>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23"/>
      <c r="B571" s="27"/>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23"/>
      <c r="B572" s="27"/>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23"/>
      <c r="B573" s="27"/>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23"/>
      <c r="B574" s="27"/>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23"/>
      <c r="B575" s="27"/>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23"/>
      <c r="B576" s="27"/>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23"/>
      <c r="B577" s="27"/>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23"/>
      <c r="B578" s="27"/>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23"/>
      <c r="B579" s="27"/>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23"/>
      <c r="B580" s="27"/>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23"/>
      <c r="B581" s="27"/>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23"/>
      <c r="B582" s="27"/>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23"/>
      <c r="B583" s="27"/>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23"/>
      <c r="B584" s="27"/>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23"/>
      <c r="B585" s="27"/>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23"/>
      <c r="B586" s="27"/>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23"/>
      <c r="B587" s="27"/>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23"/>
      <c r="B588" s="27"/>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23"/>
      <c r="B589" s="27"/>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23"/>
      <c r="B590" s="27"/>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23"/>
      <c r="B591" s="27"/>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23"/>
      <c r="B592" s="27"/>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23"/>
      <c r="B593" s="27"/>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23"/>
      <c r="B594" s="27"/>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23"/>
      <c r="B595" s="27"/>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23"/>
      <c r="B596" s="27"/>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23"/>
      <c r="B597" s="27"/>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23"/>
      <c r="B598" s="27"/>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23"/>
      <c r="B599" s="27"/>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23"/>
      <c r="B600" s="27"/>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23"/>
      <c r="B601" s="27"/>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23"/>
      <c r="B602" s="27"/>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23"/>
      <c r="B603" s="27"/>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23"/>
      <c r="B604" s="27"/>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23"/>
      <c r="B605" s="27"/>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23"/>
      <c r="B606" s="27"/>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23"/>
      <c r="B607" s="27"/>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23"/>
      <c r="B608" s="27"/>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23"/>
      <c r="B609" s="27"/>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23"/>
      <c r="B610" s="27"/>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23"/>
      <c r="B611" s="27"/>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23"/>
      <c r="B612" s="27"/>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23"/>
      <c r="B613" s="27"/>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23"/>
      <c r="B614" s="27"/>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23"/>
      <c r="B615" s="27"/>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23"/>
      <c r="B616" s="27"/>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23"/>
      <c r="B617" s="27"/>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23"/>
      <c r="B618" s="27"/>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23"/>
      <c r="B619" s="27"/>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23"/>
      <c r="B620" s="27"/>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23"/>
      <c r="B621" s="27"/>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23"/>
      <c r="B622" s="27"/>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23"/>
      <c r="B623" s="27"/>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23"/>
      <c r="B624" s="27"/>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23"/>
      <c r="B625" s="27"/>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23"/>
      <c r="B626" s="27"/>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23"/>
      <c r="B627" s="27"/>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23"/>
      <c r="B628" s="27"/>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23"/>
      <c r="B629" s="27"/>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23"/>
      <c r="B630" s="27"/>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23"/>
      <c r="B631" s="27"/>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23"/>
      <c r="B632" s="27"/>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23"/>
      <c r="B633" s="27"/>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23"/>
      <c r="B634" s="27"/>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23"/>
      <c r="B635" s="27"/>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23"/>
      <c r="B636" s="27"/>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23"/>
      <c r="B637" s="27"/>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23"/>
      <c r="B638" s="27"/>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23"/>
      <c r="B639" s="27"/>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23"/>
      <c r="B640" s="27"/>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23"/>
      <c r="B641" s="27"/>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23"/>
      <c r="B642" s="27"/>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23"/>
      <c r="B643" s="27"/>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23"/>
      <c r="B644" s="27"/>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23"/>
      <c r="B645" s="27"/>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23"/>
      <c r="B646" s="27"/>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23"/>
      <c r="B647" s="27"/>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23"/>
      <c r="B648" s="27"/>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23"/>
      <c r="B649" s="27"/>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23"/>
      <c r="B650" s="27"/>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23"/>
      <c r="B651" s="27"/>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23"/>
      <c r="B652" s="27"/>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23"/>
      <c r="B653" s="27"/>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23"/>
      <c r="B654" s="27"/>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23"/>
      <c r="B655" s="27"/>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23"/>
      <c r="B656" s="27"/>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23"/>
      <c r="B657" s="27"/>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23"/>
      <c r="B658" s="27"/>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23"/>
      <c r="B659" s="27"/>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23"/>
      <c r="B660" s="27"/>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23"/>
      <c r="B661" s="27"/>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23"/>
      <c r="B662" s="27"/>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23"/>
      <c r="B663" s="27"/>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23"/>
      <c r="B664" s="27"/>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23"/>
      <c r="B665" s="27"/>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23"/>
      <c r="B666" s="27"/>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23"/>
      <c r="B667" s="27"/>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23"/>
      <c r="B668" s="27"/>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23"/>
      <c r="B669" s="27"/>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23"/>
      <c r="B670" s="27"/>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23"/>
      <c r="B671" s="27"/>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23"/>
      <c r="B672" s="27"/>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23"/>
      <c r="B673" s="27"/>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23"/>
      <c r="B674" s="27"/>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23"/>
      <c r="B675" s="27"/>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23"/>
      <c r="B676" s="27"/>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23"/>
      <c r="B677" s="27"/>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23"/>
      <c r="B678" s="27"/>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23"/>
      <c r="B679" s="27"/>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23"/>
      <c r="B680" s="27"/>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23"/>
      <c r="B681" s="27"/>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23"/>
      <c r="B682" s="27"/>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23"/>
      <c r="B683" s="27"/>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23"/>
      <c r="B684" s="27"/>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23"/>
      <c r="B685" s="27"/>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23"/>
      <c r="B686" s="27"/>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23"/>
      <c r="B687" s="27"/>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23"/>
      <c r="B688" s="27"/>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23"/>
      <c r="B689" s="27"/>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23"/>
      <c r="B690" s="27"/>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23"/>
      <c r="B691" s="27"/>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23"/>
      <c r="B692" s="27"/>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23"/>
      <c r="B693" s="27"/>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23"/>
      <c r="B694" s="27"/>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23"/>
      <c r="B695" s="27"/>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23"/>
      <c r="B696" s="27"/>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23"/>
      <c r="B697" s="27"/>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23"/>
      <c r="B698" s="27"/>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23"/>
      <c r="B699" s="27"/>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23"/>
      <c r="B700" s="27"/>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23"/>
      <c r="B701" s="27"/>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23"/>
      <c r="B702" s="27"/>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23"/>
      <c r="B703" s="27"/>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23"/>
      <c r="B704" s="27"/>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23"/>
      <c r="B705" s="27"/>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23"/>
      <c r="B706" s="27"/>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23"/>
      <c r="B707" s="27"/>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23"/>
      <c r="B708" s="27"/>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23"/>
      <c r="B709" s="27"/>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23"/>
      <c r="B710" s="27"/>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23"/>
      <c r="B711" s="27"/>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23"/>
      <c r="B712" s="27"/>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23"/>
      <c r="B713" s="27"/>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23"/>
      <c r="B714" s="27"/>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23"/>
      <c r="B715" s="27"/>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23"/>
      <c r="B716" s="27"/>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23"/>
      <c r="B717" s="27"/>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23"/>
      <c r="B718" s="27"/>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23"/>
      <c r="B719" s="27"/>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23"/>
      <c r="B720" s="27"/>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23"/>
      <c r="B721" s="27"/>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23"/>
      <c r="B722" s="27"/>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23"/>
      <c r="B723" s="27"/>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23"/>
      <c r="B724" s="27"/>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23"/>
      <c r="B725" s="27"/>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23"/>
      <c r="B726" s="27"/>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23"/>
      <c r="B727" s="27"/>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23"/>
      <c r="B728" s="27"/>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23"/>
      <c r="B729" s="27"/>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23"/>
      <c r="B730" s="27"/>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23"/>
      <c r="B731" s="27"/>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23"/>
      <c r="B732" s="27"/>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23"/>
      <c r="B733" s="27"/>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23"/>
      <c r="B734" s="27"/>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23"/>
      <c r="B735" s="27"/>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23"/>
      <c r="B736" s="27"/>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23"/>
      <c r="B737" s="27"/>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23"/>
      <c r="B738" s="27"/>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23"/>
      <c r="B739" s="27"/>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23"/>
      <c r="B740" s="27"/>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23"/>
      <c r="B741" s="27"/>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23"/>
      <c r="B742" s="27"/>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23"/>
      <c r="B743" s="27"/>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23"/>
      <c r="B744" s="27"/>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23"/>
      <c r="B745" s="27"/>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23"/>
      <c r="B746" s="27"/>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23"/>
      <c r="B747" s="27"/>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23"/>
      <c r="B748" s="27"/>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23"/>
      <c r="B749" s="27"/>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23"/>
      <c r="B750" s="27"/>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23"/>
      <c r="B751" s="27"/>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23"/>
      <c r="B752" s="27"/>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23"/>
      <c r="B753" s="27"/>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23"/>
      <c r="B754" s="27"/>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23"/>
      <c r="B755" s="27"/>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23"/>
      <c r="B756" s="27"/>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23"/>
      <c r="B757" s="27"/>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23"/>
      <c r="B758" s="27"/>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23"/>
      <c r="B759" s="27"/>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23"/>
      <c r="B760" s="27"/>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23"/>
      <c r="B761" s="27"/>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23"/>
      <c r="B762" s="27"/>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23"/>
      <c r="B763" s="27"/>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23"/>
      <c r="B764" s="27"/>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23"/>
      <c r="B765" s="27"/>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23"/>
      <c r="B766" s="27"/>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23"/>
      <c r="B767" s="27"/>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23"/>
      <c r="B768" s="27"/>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23"/>
      <c r="B769" s="27"/>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23"/>
      <c r="B770" s="27"/>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23"/>
      <c r="B771" s="27"/>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23"/>
      <c r="B772" s="27"/>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23"/>
      <c r="B773" s="27"/>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23"/>
      <c r="B774" s="27"/>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23"/>
      <c r="B775" s="27"/>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23"/>
      <c r="B776" s="27"/>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23"/>
      <c r="B777" s="27"/>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23"/>
      <c r="B778" s="27"/>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23"/>
      <c r="B779" s="27"/>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23"/>
      <c r="B780" s="27"/>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23"/>
      <c r="B781" s="27"/>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23"/>
      <c r="B782" s="27"/>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23"/>
      <c r="B783" s="27"/>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23"/>
      <c r="B784" s="27"/>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23"/>
      <c r="B785" s="27"/>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23"/>
      <c r="B786" s="27"/>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23"/>
      <c r="B787" s="27"/>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23"/>
      <c r="B788" s="27"/>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23"/>
      <c r="B789" s="27"/>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23"/>
      <c r="B790" s="27"/>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23"/>
      <c r="B791" s="27"/>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23"/>
      <c r="B792" s="27"/>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23"/>
      <c r="B793" s="27"/>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23"/>
      <c r="B794" s="27"/>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23"/>
      <c r="B795" s="27"/>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23"/>
      <c r="B796" s="27"/>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23"/>
      <c r="B797" s="27"/>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23"/>
      <c r="B798" s="27"/>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23"/>
      <c r="B799" s="27"/>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23"/>
      <c r="B800" s="27"/>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23"/>
      <c r="B801" s="27"/>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23"/>
      <c r="B802" s="27"/>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23"/>
      <c r="B803" s="27"/>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23"/>
      <c r="B804" s="27"/>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23"/>
      <c r="B805" s="27"/>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23"/>
      <c r="B806" s="27"/>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23"/>
      <c r="B807" s="27"/>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23"/>
      <c r="B808" s="27"/>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23"/>
      <c r="B809" s="27"/>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23"/>
      <c r="B810" s="27"/>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23"/>
      <c r="B811" s="27"/>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23"/>
      <c r="B812" s="27"/>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23"/>
      <c r="B813" s="27"/>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23"/>
      <c r="B814" s="27"/>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23"/>
      <c r="B815" s="27"/>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23"/>
      <c r="B816" s="27"/>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23"/>
      <c r="B817" s="27"/>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23"/>
      <c r="B818" s="27"/>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23"/>
      <c r="B819" s="27"/>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23"/>
      <c r="B820" s="27"/>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23"/>
      <c r="B821" s="27"/>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23"/>
      <c r="B822" s="27"/>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23"/>
      <c r="B823" s="27"/>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23"/>
      <c r="B824" s="27"/>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23"/>
      <c r="B825" s="27"/>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23"/>
      <c r="B826" s="27"/>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23"/>
      <c r="B827" s="27"/>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23"/>
      <c r="B828" s="27"/>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23"/>
      <c r="B829" s="27"/>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23"/>
      <c r="B830" s="27"/>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23"/>
      <c r="B831" s="27"/>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23"/>
      <c r="B832" s="27"/>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23"/>
      <c r="B833" s="27"/>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23"/>
      <c r="B834" s="27"/>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23"/>
      <c r="B835" s="27"/>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23"/>
      <c r="B836" s="27"/>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23"/>
      <c r="B837" s="27"/>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23"/>
      <c r="B838" s="27"/>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23"/>
      <c r="B839" s="27"/>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23"/>
      <c r="B840" s="27"/>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23"/>
      <c r="B841" s="27"/>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23"/>
      <c r="B842" s="27"/>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23"/>
      <c r="B843" s="27"/>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23"/>
      <c r="B844" s="27"/>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23"/>
      <c r="B845" s="27"/>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23"/>
      <c r="B846" s="27"/>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23"/>
      <c r="B847" s="27"/>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23"/>
      <c r="B848" s="27"/>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23"/>
      <c r="B849" s="27"/>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23"/>
      <c r="B850" s="27"/>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23"/>
      <c r="B851" s="27"/>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23"/>
      <c r="B852" s="27"/>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23"/>
      <c r="B853" s="27"/>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23"/>
      <c r="B854" s="27"/>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23"/>
      <c r="B855" s="27"/>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23"/>
      <c r="B856" s="27"/>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23"/>
      <c r="B857" s="27"/>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23"/>
      <c r="B858" s="27"/>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23"/>
      <c r="B859" s="27"/>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23"/>
      <c r="B860" s="27"/>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23"/>
      <c r="B861" s="27"/>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23"/>
      <c r="B862" s="27"/>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23"/>
      <c r="B863" s="27"/>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23"/>
      <c r="B864" s="27"/>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23"/>
      <c r="B865" s="27"/>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23"/>
      <c r="B866" s="27"/>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23"/>
      <c r="B867" s="27"/>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23"/>
      <c r="B868" s="27"/>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23"/>
      <c r="B869" s="27"/>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23"/>
      <c r="B870" s="27"/>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23"/>
      <c r="B871" s="27"/>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23"/>
      <c r="B872" s="27"/>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23"/>
      <c r="B873" s="27"/>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23"/>
      <c r="B874" s="27"/>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23"/>
      <c r="B875" s="27"/>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23"/>
      <c r="B876" s="27"/>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23"/>
      <c r="B877" s="27"/>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23"/>
      <c r="B878" s="27"/>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23"/>
      <c r="B879" s="27"/>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23"/>
      <c r="B880" s="27"/>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23"/>
      <c r="B881" s="27"/>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23"/>
      <c r="B882" s="27"/>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23"/>
      <c r="B883" s="27"/>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23"/>
      <c r="B884" s="27"/>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23"/>
      <c r="B885" s="27"/>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23"/>
      <c r="B886" s="27"/>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23"/>
      <c r="B887" s="27"/>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23"/>
      <c r="B888" s="27"/>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23"/>
      <c r="B889" s="27"/>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23"/>
      <c r="B890" s="27"/>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23"/>
      <c r="B891" s="27"/>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23"/>
      <c r="B892" s="27"/>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23"/>
      <c r="B893" s="27"/>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23"/>
      <c r="B894" s="27"/>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23"/>
      <c r="B895" s="27"/>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23"/>
      <c r="B896" s="27"/>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23"/>
      <c r="B897" s="27"/>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23"/>
      <c r="B898" s="27"/>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23"/>
      <c r="B899" s="27"/>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23"/>
      <c r="B900" s="27"/>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23"/>
      <c r="B901" s="27"/>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23"/>
      <c r="B902" s="27"/>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23"/>
      <c r="B903" s="27"/>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23"/>
      <c r="B904" s="27"/>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23"/>
      <c r="B905" s="27"/>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23"/>
      <c r="B906" s="27"/>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23"/>
      <c r="B907" s="27"/>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23"/>
      <c r="B908" s="27"/>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23"/>
      <c r="B909" s="27"/>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23"/>
      <c r="B910" s="27"/>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23"/>
      <c r="B911" s="27"/>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23"/>
      <c r="B912" s="27"/>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23"/>
      <c r="B913" s="27"/>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23"/>
      <c r="B914" s="27"/>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23"/>
      <c r="B915" s="27"/>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23"/>
      <c r="B916" s="27"/>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23"/>
      <c r="B917" s="27"/>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23"/>
      <c r="B918" s="27"/>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23"/>
      <c r="B919" s="27"/>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23"/>
      <c r="B920" s="27"/>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23"/>
      <c r="B921" s="27"/>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23"/>
      <c r="B922" s="27"/>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23"/>
      <c r="B923" s="27"/>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23"/>
      <c r="B924" s="27"/>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23"/>
      <c r="B925" s="27"/>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23"/>
      <c r="B926" s="27"/>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23"/>
      <c r="B927" s="27"/>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23"/>
      <c r="B928" s="27"/>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23"/>
      <c r="B929" s="27"/>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23"/>
      <c r="B930" s="27"/>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23"/>
      <c r="B931" s="27"/>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23"/>
      <c r="B932" s="27"/>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23"/>
      <c r="B933" s="27"/>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23"/>
      <c r="B934" s="27"/>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23"/>
      <c r="B935" s="27"/>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23"/>
      <c r="B936" s="27"/>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23"/>
      <c r="B937" s="27"/>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23"/>
      <c r="B938" s="27"/>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23"/>
      <c r="B939" s="27"/>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23"/>
      <c r="B940" s="27"/>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23"/>
      <c r="B941" s="27"/>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23"/>
      <c r="B942" s="27"/>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23"/>
      <c r="B943" s="27"/>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23"/>
      <c r="B944" s="27"/>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23"/>
      <c r="B945" s="27"/>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23"/>
      <c r="B946" s="27"/>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23"/>
      <c r="B947" s="27"/>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23"/>
      <c r="B948" s="27"/>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23"/>
      <c r="B949" s="27"/>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23"/>
      <c r="B950" s="27"/>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23"/>
      <c r="B951" s="27"/>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23"/>
      <c r="B952" s="27"/>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23"/>
      <c r="B953" s="27"/>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23"/>
      <c r="B954" s="27"/>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23"/>
      <c r="B955" s="27"/>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23"/>
      <c r="B956" s="27"/>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23"/>
      <c r="B957" s="27"/>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23"/>
      <c r="B958" s="27"/>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23"/>
      <c r="B959" s="27"/>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23"/>
      <c r="B960" s="27"/>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23"/>
      <c r="B961" s="27"/>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23"/>
      <c r="B962" s="27"/>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23"/>
      <c r="B963" s="27"/>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23"/>
      <c r="B964" s="27"/>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23"/>
      <c r="B965" s="27"/>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23"/>
      <c r="B966" s="27"/>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23"/>
      <c r="B967" s="27"/>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23"/>
      <c r="B968" s="27"/>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23"/>
      <c r="B969" s="27"/>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23"/>
      <c r="B970" s="27"/>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23"/>
      <c r="B971" s="27"/>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23"/>
      <c r="B972" s="27"/>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23"/>
      <c r="B973" s="27"/>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23"/>
      <c r="B974" s="27"/>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23"/>
      <c r="B975" s="27"/>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23"/>
      <c r="B976" s="27"/>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23"/>
      <c r="B977" s="27"/>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23"/>
      <c r="B978" s="27"/>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23"/>
      <c r="B979" s="27"/>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23"/>
      <c r="B980" s="27"/>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23"/>
      <c r="B981" s="27"/>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23"/>
      <c r="B982" s="27"/>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23"/>
      <c r="B983" s="27"/>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23"/>
      <c r="B984" s="27"/>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23"/>
      <c r="B985" s="27"/>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23"/>
      <c r="B986" s="27"/>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23"/>
      <c r="B987" s="27"/>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23"/>
      <c r="B988" s="27"/>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23"/>
      <c r="B989" s="27"/>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23"/>
      <c r="B990" s="27"/>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23"/>
      <c r="B991" s="27"/>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23"/>
      <c r="B992" s="27"/>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23"/>
      <c r="B993" s="27"/>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23"/>
      <c r="B994" s="27"/>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23"/>
      <c r="B995" s="27"/>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23"/>
      <c r="B996" s="27"/>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23"/>
      <c r="B997" s="27"/>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23"/>
      <c r="B998" s="27"/>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23"/>
      <c r="B999" s="27"/>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23"/>
      <c r="B1000" s="27"/>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3" bottom="0.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D1" zoomScale="60" zoomScaleNormal="60" workbookViewId="0">
      <selection activeCell="B46" sqref="B46"/>
    </sheetView>
  </sheetViews>
  <sheetFormatPr defaultColWidth="11.25" defaultRowHeight="15" customHeight="1"/>
  <cols>
    <col min="1" max="1" width="59.625" customWidth="1"/>
    <col min="2" max="2" width="63.625" customWidth="1"/>
    <col min="3" max="3" width="8.375" customWidth="1"/>
    <col min="4" max="4" width="63.625" customWidth="1"/>
    <col min="5" max="5" width="8.375" customWidth="1"/>
    <col min="6" max="6" width="63.625" customWidth="1"/>
    <col min="7" max="7" width="8.375" customWidth="1"/>
    <col min="8" max="8" width="63.625" customWidth="1"/>
    <col min="9" max="9" width="8.375" customWidth="1"/>
    <col min="10" max="10" width="16.375" customWidth="1"/>
    <col min="11" max="11" width="15" customWidth="1"/>
    <col min="12" max="26" width="8.625" customWidth="1"/>
  </cols>
  <sheetData>
    <row r="1" spans="1:26" ht="72" customHeight="1">
      <c r="A1" s="119" t="s">
        <v>88</v>
      </c>
      <c r="B1" s="42" t="s">
        <v>89</v>
      </c>
      <c r="C1" s="43" t="s">
        <v>90</v>
      </c>
      <c r="D1" s="42" t="s">
        <v>91</v>
      </c>
      <c r="E1" s="43" t="s">
        <v>92</v>
      </c>
      <c r="F1" s="42" t="s">
        <v>93</v>
      </c>
      <c r="G1" s="43" t="s">
        <v>90</v>
      </c>
      <c r="H1" s="42" t="s">
        <v>94</v>
      </c>
      <c r="I1" s="43" t="s">
        <v>92</v>
      </c>
      <c r="J1" s="43" t="s">
        <v>24</v>
      </c>
      <c r="K1" s="12"/>
      <c r="L1" s="44"/>
      <c r="M1" s="44"/>
      <c r="N1" s="44"/>
      <c r="O1" s="44"/>
      <c r="P1" s="44"/>
      <c r="Q1" s="44"/>
      <c r="R1" s="44"/>
      <c r="S1" s="44"/>
      <c r="T1" s="44"/>
      <c r="U1" s="44"/>
      <c r="V1" s="44"/>
      <c r="W1" s="44"/>
      <c r="X1" s="44"/>
      <c r="Y1" s="44"/>
      <c r="Z1" s="44"/>
    </row>
    <row r="2" spans="1:26" ht="15.75" customHeight="1">
      <c r="A2" s="45" t="s">
        <v>95</v>
      </c>
      <c r="B2" s="46">
        <v>10</v>
      </c>
      <c r="C2" s="47">
        <v>0.05</v>
      </c>
      <c r="D2" s="48"/>
      <c r="E2" s="47">
        <v>0.04</v>
      </c>
      <c r="F2" s="48"/>
      <c r="G2" s="47">
        <v>0.04</v>
      </c>
      <c r="H2" s="48"/>
      <c r="I2" s="49">
        <v>0.02</v>
      </c>
      <c r="J2" s="50">
        <f>B2*C2+D2*E2+F2*G2+H2*I2</f>
        <v>0.5</v>
      </c>
      <c r="K2" s="44"/>
      <c r="L2" s="44"/>
      <c r="M2" s="44"/>
      <c r="N2" s="44"/>
      <c r="O2" s="44"/>
      <c r="P2" s="44"/>
      <c r="Q2" s="44"/>
      <c r="R2" s="44"/>
      <c r="S2" s="44"/>
      <c r="T2" s="44"/>
      <c r="U2" s="44"/>
      <c r="V2" s="44"/>
      <c r="W2" s="44"/>
      <c r="X2" s="44"/>
      <c r="Y2" s="44"/>
      <c r="Z2" s="44"/>
    </row>
    <row r="3" spans="1:26" ht="77.099999999999994" customHeight="1">
      <c r="A3" s="51"/>
      <c r="B3" s="52" t="s">
        <v>96</v>
      </c>
      <c r="C3" s="47"/>
      <c r="D3" s="48"/>
      <c r="E3" s="47"/>
      <c r="F3" s="48"/>
      <c r="G3" s="47"/>
      <c r="H3" s="48"/>
      <c r="I3" s="49"/>
      <c r="J3" s="50"/>
      <c r="K3" s="44"/>
      <c r="L3" s="44"/>
      <c r="M3" s="44"/>
      <c r="N3" s="44"/>
      <c r="O3" s="44"/>
      <c r="P3" s="44"/>
      <c r="Q3" s="44"/>
      <c r="R3" s="44"/>
      <c r="S3" s="44"/>
      <c r="T3" s="44"/>
      <c r="U3" s="44"/>
      <c r="V3" s="44"/>
      <c r="W3" s="44"/>
      <c r="X3" s="44"/>
      <c r="Y3" s="44"/>
      <c r="Z3" s="44"/>
    </row>
    <row r="4" spans="1:26" ht="30.95">
      <c r="A4" s="45" t="s">
        <v>97</v>
      </c>
      <c r="B4" s="53"/>
      <c r="C4" s="47">
        <v>0.03</v>
      </c>
      <c r="D4" s="54"/>
      <c r="E4" s="47">
        <v>3.5000000000000003E-2</v>
      </c>
      <c r="F4" s="54"/>
      <c r="G4" s="47">
        <v>3.5000000000000003E-2</v>
      </c>
      <c r="H4" s="54"/>
      <c r="I4" s="49">
        <v>0.02</v>
      </c>
      <c r="J4" s="50">
        <f>B4*C4+D4*E4+F4*G4+H4*I4</f>
        <v>0</v>
      </c>
      <c r="K4" s="44"/>
      <c r="L4" s="44"/>
      <c r="M4" s="44"/>
      <c r="N4" s="44"/>
      <c r="O4" s="44"/>
      <c r="P4" s="44"/>
      <c r="Q4" s="44"/>
      <c r="R4" s="44"/>
      <c r="S4" s="44"/>
      <c r="T4" s="44"/>
      <c r="U4" s="44"/>
      <c r="V4" s="44"/>
      <c r="W4" s="44"/>
      <c r="X4" s="44"/>
      <c r="Y4" s="44"/>
      <c r="Z4" s="44"/>
    </row>
    <row r="5" spans="1:26" ht="15.6">
      <c r="A5" s="51"/>
      <c r="B5" s="53"/>
      <c r="C5" s="47"/>
      <c r="D5" s="54"/>
      <c r="E5" s="47"/>
      <c r="F5" s="54"/>
      <c r="G5" s="47"/>
      <c r="H5" s="54"/>
      <c r="I5" s="49"/>
      <c r="J5" s="50"/>
      <c r="K5" s="44"/>
      <c r="L5" s="44"/>
      <c r="M5" s="44"/>
      <c r="N5" s="44"/>
      <c r="O5" s="44"/>
      <c r="P5" s="44"/>
      <c r="Q5" s="44"/>
      <c r="R5" s="44"/>
      <c r="S5" s="44"/>
      <c r="T5" s="44"/>
      <c r="U5" s="44"/>
      <c r="V5" s="44"/>
      <c r="W5" s="44"/>
      <c r="X5" s="44"/>
      <c r="Y5" s="44"/>
      <c r="Z5" s="44"/>
    </row>
    <row r="6" spans="1:26" ht="28.5" customHeight="1">
      <c r="A6" s="45" t="s">
        <v>98</v>
      </c>
      <c r="B6" s="46">
        <v>10</v>
      </c>
      <c r="C6" s="47">
        <v>0.04</v>
      </c>
      <c r="D6" s="48"/>
      <c r="E6" s="47">
        <v>0.04</v>
      </c>
      <c r="F6" s="48"/>
      <c r="G6" s="47">
        <v>0.04</v>
      </c>
      <c r="H6" s="48"/>
      <c r="I6" s="49">
        <v>0.02</v>
      </c>
      <c r="J6" s="50">
        <f>B6*C6+D6*E6+F6*G6+H6*I6</f>
        <v>0.4</v>
      </c>
      <c r="K6" s="44"/>
      <c r="L6" s="44"/>
      <c r="M6" s="44"/>
      <c r="N6" s="44"/>
      <c r="O6" s="44"/>
      <c r="P6" s="44"/>
      <c r="Q6" s="44"/>
      <c r="R6" s="44"/>
      <c r="S6" s="44"/>
      <c r="T6" s="44"/>
      <c r="U6" s="44"/>
      <c r="V6" s="44"/>
      <c r="W6" s="44"/>
      <c r="X6" s="44"/>
      <c r="Y6" s="44"/>
      <c r="Z6" s="44"/>
    </row>
    <row r="7" spans="1:26" ht="71.099999999999994" customHeight="1">
      <c r="A7" s="51"/>
      <c r="B7" s="55" t="s">
        <v>99</v>
      </c>
      <c r="C7" s="47"/>
      <c r="D7" s="48"/>
      <c r="E7" s="47"/>
      <c r="F7" s="48"/>
      <c r="G7" s="47"/>
      <c r="H7" s="48"/>
      <c r="I7" s="49"/>
      <c r="J7" s="50"/>
      <c r="K7" s="44"/>
      <c r="L7" s="44"/>
      <c r="M7" s="44"/>
      <c r="N7" s="44"/>
      <c r="O7" s="44"/>
      <c r="P7" s="44"/>
      <c r="Q7" s="44"/>
      <c r="R7" s="44"/>
      <c r="S7" s="44"/>
      <c r="T7" s="44"/>
      <c r="U7" s="44"/>
      <c r="V7" s="44"/>
      <c r="W7" s="44"/>
      <c r="X7" s="44"/>
      <c r="Y7" s="44"/>
      <c r="Z7" s="44"/>
    </row>
    <row r="8" spans="1:26" ht="15.6">
      <c r="A8" s="45" t="s">
        <v>100</v>
      </c>
      <c r="B8" s="53"/>
      <c r="C8" s="47">
        <v>0.04</v>
      </c>
      <c r="D8" s="54"/>
      <c r="E8" s="47">
        <v>0.03</v>
      </c>
      <c r="F8" s="54"/>
      <c r="G8" s="47">
        <v>0.03</v>
      </c>
      <c r="H8" s="54"/>
      <c r="I8" s="49">
        <v>1.4999999999999999E-2</v>
      </c>
      <c r="J8" s="50">
        <f>B8*C8+D8*E8+F8*G8+H8*I8</f>
        <v>0</v>
      </c>
      <c r="K8" s="44"/>
      <c r="L8" s="44"/>
      <c r="M8" s="44"/>
      <c r="N8" s="44"/>
      <c r="O8" s="44"/>
      <c r="P8" s="44"/>
      <c r="Q8" s="44"/>
      <c r="R8" s="44"/>
      <c r="S8" s="44"/>
      <c r="T8" s="44"/>
      <c r="U8" s="44"/>
      <c r="V8" s="44"/>
      <c r="W8" s="44"/>
      <c r="X8" s="44"/>
      <c r="Y8" s="44"/>
      <c r="Z8" s="44"/>
    </row>
    <row r="9" spans="1:26" ht="15.6">
      <c r="A9" s="45"/>
      <c r="B9" s="56"/>
      <c r="C9" s="47"/>
      <c r="D9" s="54"/>
      <c r="E9" s="47"/>
      <c r="F9" s="54"/>
      <c r="G9" s="47"/>
      <c r="H9" s="54"/>
      <c r="I9" s="49"/>
      <c r="J9" s="50"/>
      <c r="K9" s="44"/>
      <c r="L9" s="44"/>
      <c r="M9" s="44"/>
      <c r="N9" s="44"/>
      <c r="O9" s="44"/>
      <c r="P9" s="44"/>
      <c r="Q9" s="44"/>
      <c r="R9" s="44"/>
      <c r="S9" s="44"/>
      <c r="T9" s="44"/>
      <c r="U9" s="44"/>
      <c r="V9" s="44"/>
      <c r="W9" s="44"/>
      <c r="X9" s="44"/>
      <c r="Y9" s="44"/>
      <c r="Z9" s="44"/>
    </row>
    <row r="10" spans="1:26" ht="15.6">
      <c r="A10" s="45" t="s">
        <v>101</v>
      </c>
      <c r="B10" s="46">
        <v>5</v>
      </c>
      <c r="C10" s="47">
        <v>0.04</v>
      </c>
      <c r="D10" s="48"/>
      <c r="E10" s="47">
        <v>0.04</v>
      </c>
      <c r="F10" s="48"/>
      <c r="G10" s="47">
        <v>0.04</v>
      </c>
      <c r="H10" s="48"/>
      <c r="I10" s="49">
        <v>0</v>
      </c>
      <c r="J10" s="50">
        <f>B10*C10+D10*E10+F10*G10+H10*I10</f>
        <v>0.2</v>
      </c>
      <c r="K10" s="44"/>
      <c r="L10" s="44"/>
      <c r="M10" s="44"/>
      <c r="N10" s="44"/>
      <c r="O10" s="44"/>
      <c r="P10" s="44"/>
      <c r="Q10" s="44"/>
      <c r="R10" s="44"/>
      <c r="S10" s="44"/>
      <c r="T10" s="44"/>
      <c r="U10" s="44"/>
      <c r="V10" s="44"/>
      <c r="W10" s="44"/>
      <c r="X10" s="44"/>
      <c r="Y10" s="44"/>
      <c r="Z10" s="44"/>
    </row>
    <row r="11" spans="1:26" ht="51.95">
      <c r="A11" s="45"/>
      <c r="B11" s="55" t="s">
        <v>102</v>
      </c>
      <c r="C11" s="47"/>
      <c r="D11" s="48"/>
      <c r="E11" s="47"/>
      <c r="F11" s="48"/>
      <c r="G11" s="47"/>
      <c r="H11" s="48"/>
      <c r="I11" s="49"/>
      <c r="J11" s="50"/>
      <c r="K11" s="44"/>
      <c r="L11" s="44"/>
      <c r="M11" s="44"/>
      <c r="N11" s="44"/>
      <c r="O11" s="44"/>
      <c r="P11" s="44"/>
      <c r="Q11" s="44"/>
      <c r="R11" s="44"/>
      <c r="S11" s="44"/>
      <c r="T11" s="44"/>
      <c r="U11" s="44"/>
      <c r="V11" s="44"/>
      <c r="W11" s="44"/>
      <c r="X11" s="44"/>
      <c r="Y11" s="44"/>
      <c r="Z11" s="44"/>
    </row>
    <row r="12" spans="1:26" ht="15.6">
      <c r="A12" s="45" t="s">
        <v>103</v>
      </c>
      <c r="B12" s="53">
        <v>20</v>
      </c>
      <c r="C12" s="47">
        <v>0.02</v>
      </c>
      <c r="D12" s="54"/>
      <c r="E12" s="47">
        <v>1.4999999999999999E-2</v>
      </c>
      <c r="F12" s="54"/>
      <c r="G12" s="47">
        <v>1.4999999999999999E-2</v>
      </c>
      <c r="H12" s="54"/>
      <c r="I12" s="49">
        <v>0</v>
      </c>
      <c r="J12" s="50">
        <f>B12*C12+D12*E12+F12*G12+H12*I12</f>
        <v>0.4</v>
      </c>
      <c r="K12" s="44"/>
      <c r="L12" s="44"/>
      <c r="M12" s="44"/>
      <c r="N12" s="44"/>
      <c r="O12" s="44"/>
      <c r="P12" s="44"/>
      <c r="Q12" s="44"/>
      <c r="R12" s="44"/>
      <c r="S12" s="44"/>
      <c r="T12" s="44"/>
      <c r="U12" s="44"/>
      <c r="V12" s="44"/>
      <c r="W12" s="44"/>
      <c r="X12" s="44"/>
      <c r="Y12" s="44"/>
      <c r="Z12" s="44"/>
    </row>
    <row r="13" spans="1:26" ht="39">
      <c r="A13" s="45"/>
      <c r="B13" s="56" t="s">
        <v>104</v>
      </c>
      <c r="C13" s="47"/>
      <c r="D13" s="54"/>
      <c r="E13" s="47"/>
      <c r="F13" s="54"/>
      <c r="G13" s="47"/>
      <c r="H13" s="54"/>
      <c r="I13" s="49"/>
      <c r="J13" s="50"/>
      <c r="K13" s="44"/>
      <c r="L13" s="44"/>
      <c r="M13" s="44"/>
      <c r="N13" s="44"/>
      <c r="O13" s="44"/>
      <c r="P13" s="44"/>
      <c r="Q13" s="44"/>
      <c r="R13" s="44"/>
      <c r="S13" s="44"/>
      <c r="T13" s="44"/>
      <c r="U13" s="44"/>
      <c r="V13" s="44"/>
      <c r="W13" s="44"/>
      <c r="X13" s="44"/>
      <c r="Y13" s="44"/>
      <c r="Z13" s="44"/>
    </row>
    <row r="14" spans="1:26" ht="46.5">
      <c r="A14" s="45" t="s">
        <v>105</v>
      </c>
      <c r="B14" s="46"/>
      <c r="C14" s="47">
        <v>0.03</v>
      </c>
      <c r="D14" s="48"/>
      <c r="E14" s="47">
        <v>2.5000000000000001E-2</v>
      </c>
      <c r="F14" s="48"/>
      <c r="G14" s="47">
        <v>2.5000000000000001E-2</v>
      </c>
      <c r="H14" s="48"/>
      <c r="I14" s="49">
        <v>0.02</v>
      </c>
      <c r="J14" s="50">
        <f>B14*C14+D14*E14+F14*G14+H14*I14</f>
        <v>0</v>
      </c>
      <c r="K14" s="44"/>
      <c r="L14" s="44"/>
      <c r="M14" s="44"/>
      <c r="N14" s="44"/>
      <c r="O14" s="44"/>
      <c r="P14" s="44"/>
      <c r="Q14" s="44"/>
      <c r="R14" s="44"/>
      <c r="S14" s="44"/>
      <c r="T14" s="44"/>
      <c r="U14" s="44"/>
      <c r="V14" s="44"/>
      <c r="W14" s="44"/>
      <c r="X14" s="44"/>
      <c r="Y14" s="44"/>
      <c r="Z14" s="44"/>
    </row>
    <row r="15" spans="1:26" ht="15.6">
      <c r="A15" s="45"/>
      <c r="B15" s="46"/>
      <c r="C15" s="47"/>
      <c r="D15" s="48"/>
      <c r="E15" s="47"/>
      <c r="F15" s="48"/>
      <c r="G15" s="47"/>
      <c r="H15" s="48"/>
      <c r="I15" s="49"/>
      <c r="J15" s="50"/>
      <c r="K15" s="44"/>
      <c r="L15" s="44"/>
      <c r="M15" s="44"/>
      <c r="N15" s="44"/>
      <c r="O15" s="44"/>
      <c r="P15" s="44"/>
      <c r="Q15" s="44"/>
      <c r="R15" s="44"/>
      <c r="S15" s="44"/>
      <c r="T15" s="44"/>
      <c r="U15" s="44"/>
      <c r="V15" s="44"/>
      <c r="W15" s="44"/>
      <c r="X15" s="44"/>
      <c r="Y15" s="44"/>
      <c r="Z15" s="44"/>
    </row>
    <row r="16" spans="1:26" ht="15.6">
      <c r="A16" s="42" t="s">
        <v>106</v>
      </c>
      <c r="B16" s="53">
        <v>0</v>
      </c>
      <c r="C16" s="47">
        <v>0.03</v>
      </c>
      <c r="D16" s="54"/>
      <c r="E16" s="47">
        <v>0.04</v>
      </c>
      <c r="F16" s="54"/>
      <c r="G16" s="47">
        <v>0.04</v>
      </c>
      <c r="H16" s="54"/>
      <c r="I16" s="49">
        <v>1.4999999999999999E-2</v>
      </c>
      <c r="J16" s="50">
        <f>B16*C16+D16*E16+F16*G16+H16*I16</f>
        <v>0</v>
      </c>
      <c r="K16" s="44"/>
      <c r="L16" s="44"/>
      <c r="M16" s="44"/>
      <c r="N16" s="44"/>
      <c r="O16" s="44"/>
      <c r="P16" s="44"/>
      <c r="Q16" s="44"/>
      <c r="R16" s="44"/>
      <c r="S16" s="44"/>
      <c r="T16" s="44"/>
      <c r="U16" s="44"/>
      <c r="V16" s="44"/>
      <c r="W16" s="44"/>
      <c r="X16" s="44"/>
      <c r="Y16" s="44"/>
      <c r="Z16" s="44"/>
    </row>
    <row r="17" spans="1:26" ht="15.6">
      <c r="A17" s="51"/>
      <c r="B17" s="56"/>
      <c r="C17" s="47"/>
      <c r="D17" s="54"/>
      <c r="E17" s="47"/>
      <c r="F17" s="54"/>
      <c r="G17" s="47"/>
      <c r="H17" s="54"/>
      <c r="I17" s="49"/>
      <c r="J17" s="50"/>
      <c r="K17" s="44"/>
      <c r="L17" s="44"/>
      <c r="M17" s="44"/>
      <c r="N17" s="44"/>
      <c r="O17" s="44"/>
      <c r="P17" s="44"/>
      <c r="Q17" s="44"/>
      <c r="R17" s="44"/>
      <c r="S17" s="44"/>
      <c r="T17" s="44"/>
      <c r="U17" s="44"/>
      <c r="V17" s="44"/>
      <c r="W17" s="44"/>
      <c r="X17" s="44"/>
      <c r="Y17" s="44"/>
      <c r="Z17" s="44"/>
    </row>
    <row r="18" spans="1:26" ht="15.6">
      <c r="A18" s="42" t="s">
        <v>107</v>
      </c>
      <c r="B18" s="46">
        <v>15</v>
      </c>
      <c r="C18" s="47">
        <v>0.03</v>
      </c>
      <c r="D18" s="48"/>
      <c r="E18" s="47">
        <v>0.03</v>
      </c>
      <c r="F18" s="48"/>
      <c r="G18" s="47">
        <v>0.03</v>
      </c>
      <c r="H18" s="48"/>
      <c r="I18" s="49">
        <v>0</v>
      </c>
      <c r="J18" s="50">
        <f>B18*C18+D18*E18+F18*G18+H18*I18</f>
        <v>0.44999999999999996</v>
      </c>
      <c r="K18" s="44"/>
      <c r="L18" s="44"/>
      <c r="M18" s="44"/>
      <c r="N18" s="44"/>
      <c r="O18" s="44"/>
      <c r="P18" s="44"/>
      <c r="Q18" s="44"/>
      <c r="R18" s="44"/>
      <c r="S18" s="44"/>
      <c r="T18" s="44"/>
      <c r="U18" s="44"/>
      <c r="V18" s="44"/>
      <c r="W18" s="44"/>
      <c r="X18" s="44"/>
      <c r="Y18" s="44"/>
      <c r="Z18" s="44"/>
    </row>
    <row r="19" spans="1:26" ht="51.95">
      <c r="A19" s="51"/>
      <c r="B19" s="55" t="s">
        <v>108</v>
      </c>
      <c r="C19" s="47"/>
      <c r="D19" s="48"/>
      <c r="E19" s="47"/>
      <c r="F19" s="48"/>
      <c r="G19" s="47"/>
      <c r="H19" s="48"/>
      <c r="I19" s="49"/>
      <c r="J19" s="50"/>
      <c r="K19" s="44"/>
      <c r="L19" s="44"/>
      <c r="M19" s="44"/>
      <c r="N19" s="44"/>
      <c r="O19" s="44"/>
      <c r="P19" s="44"/>
      <c r="Q19" s="44"/>
      <c r="R19" s="44"/>
      <c r="S19" s="44"/>
      <c r="T19" s="44"/>
      <c r="U19" s="44"/>
      <c r="V19" s="44"/>
      <c r="W19" s="44"/>
      <c r="X19" s="44"/>
      <c r="Y19" s="44"/>
      <c r="Z19" s="44"/>
    </row>
    <row r="20" spans="1:26" ht="30.95">
      <c r="A20" s="42" t="s">
        <v>109</v>
      </c>
      <c r="B20" s="53"/>
      <c r="C20" s="47">
        <v>0.03</v>
      </c>
      <c r="D20" s="54"/>
      <c r="E20" s="47">
        <v>2.5000000000000001E-2</v>
      </c>
      <c r="F20" s="54"/>
      <c r="G20" s="47">
        <v>2.5000000000000001E-2</v>
      </c>
      <c r="H20" s="54"/>
      <c r="I20" s="49">
        <v>0</v>
      </c>
      <c r="J20" s="50">
        <f>B20*C20+D20*E20+F20*G20+H20*I20</f>
        <v>0</v>
      </c>
      <c r="K20" s="44"/>
      <c r="L20" s="44"/>
      <c r="M20" s="44"/>
      <c r="N20" s="44"/>
      <c r="O20" s="44"/>
      <c r="P20" s="44"/>
      <c r="Q20" s="44"/>
      <c r="R20" s="44"/>
      <c r="S20" s="44"/>
      <c r="T20" s="44"/>
      <c r="U20" s="44"/>
      <c r="V20" s="44"/>
      <c r="W20" s="44"/>
      <c r="X20" s="44"/>
      <c r="Y20" s="44"/>
      <c r="Z20" s="44"/>
    </row>
    <row r="21" spans="1:26" ht="15.6">
      <c r="A21" s="57"/>
      <c r="B21" s="53"/>
      <c r="C21" s="47"/>
      <c r="D21" s="54"/>
      <c r="E21" s="47"/>
      <c r="F21" s="54"/>
      <c r="G21" s="47"/>
      <c r="H21" s="54"/>
      <c r="I21" s="49"/>
      <c r="J21" s="50"/>
      <c r="K21" s="44"/>
      <c r="L21" s="44"/>
      <c r="M21" s="44"/>
      <c r="N21" s="44"/>
      <c r="O21" s="44"/>
      <c r="P21" s="44"/>
      <c r="Q21" s="44"/>
      <c r="R21" s="44"/>
      <c r="S21" s="44"/>
      <c r="T21" s="44"/>
      <c r="U21" s="44"/>
      <c r="V21" s="44"/>
      <c r="W21" s="44"/>
      <c r="X21" s="44"/>
      <c r="Y21" s="44"/>
      <c r="Z21" s="44"/>
    </row>
    <row r="22" spans="1:26" ht="15.6">
      <c r="A22" s="42" t="s">
        <v>110</v>
      </c>
      <c r="B22" s="46"/>
      <c r="C22" s="47">
        <v>0.03</v>
      </c>
      <c r="D22" s="48"/>
      <c r="E22" s="47">
        <v>3.5000000000000003E-2</v>
      </c>
      <c r="F22" s="48"/>
      <c r="G22" s="47">
        <v>3.5000000000000003E-2</v>
      </c>
      <c r="H22" s="48"/>
      <c r="I22" s="49">
        <v>0.02</v>
      </c>
      <c r="J22" s="50">
        <f>B22*C22+D22*E22+F22*G22+H22*I22</f>
        <v>0</v>
      </c>
      <c r="K22" s="44"/>
      <c r="L22" s="44"/>
      <c r="M22" s="44"/>
      <c r="N22" s="44"/>
      <c r="O22" s="44"/>
      <c r="P22" s="44"/>
      <c r="Q22" s="44"/>
      <c r="R22" s="44"/>
      <c r="S22" s="44"/>
      <c r="T22" s="44"/>
      <c r="U22" s="44"/>
      <c r="V22" s="44"/>
      <c r="W22" s="44"/>
      <c r="X22" s="44"/>
      <c r="Y22" s="44"/>
      <c r="Z22" s="44"/>
    </row>
    <row r="23" spans="1:26" ht="15.6">
      <c r="A23" s="57"/>
      <c r="B23" s="46"/>
      <c r="C23" s="47"/>
      <c r="D23" s="48"/>
      <c r="E23" s="47"/>
      <c r="F23" s="48"/>
      <c r="G23" s="47"/>
      <c r="H23" s="48"/>
      <c r="I23" s="49"/>
      <c r="J23" s="50"/>
      <c r="K23" s="44"/>
      <c r="L23" s="44"/>
      <c r="M23" s="44"/>
      <c r="N23" s="44"/>
      <c r="O23" s="44"/>
      <c r="P23" s="44"/>
      <c r="Q23" s="44"/>
      <c r="R23" s="44"/>
      <c r="S23" s="44"/>
      <c r="T23" s="44"/>
      <c r="U23" s="44"/>
      <c r="V23" s="44"/>
      <c r="W23" s="44"/>
      <c r="X23" s="44"/>
      <c r="Y23" s="44"/>
      <c r="Z23" s="44"/>
    </row>
    <row r="24" spans="1:26" ht="15.6">
      <c r="A24" s="57" t="s">
        <v>111</v>
      </c>
      <c r="B24" s="53"/>
      <c r="C24" s="47">
        <v>0.03</v>
      </c>
      <c r="D24" s="54"/>
      <c r="E24" s="47">
        <v>3.5000000000000003E-2</v>
      </c>
      <c r="F24" s="54"/>
      <c r="G24" s="47">
        <v>3.5000000000000003E-2</v>
      </c>
      <c r="H24" s="54"/>
      <c r="I24" s="49">
        <v>0.02</v>
      </c>
      <c r="J24" s="50">
        <f>B24*C24+D24*E24+F24*G24+H24*I24</f>
        <v>0</v>
      </c>
      <c r="K24" s="44"/>
      <c r="L24" s="44"/>
      <c r="M24" s="44"/>
      <c r="N24" s="44"/>
      <c r="O24" s="44"/>
      <c r="P24" s="44"/>
      <c r="Q24" s="44"/>
      <c r="R24" s="44"/>
      <c r="S24" s="44"/>
      <c r="T24" s="44"/>
      <c r="U24" s="44"/>
      <c r="V24" s="44"/>
      <c r="W24" s="44"/>
      <c r="X24" s="44"/>
      <c r="Y24" s="44"/>
      <c r="Z24" s="44"/>
    </row>
    <row r="25" spans="1:26" ht="15.6">
      <c r="A25" s="57"/>
      <c r="B25" s="53"/>
      <c r="C25" s="47"/>
      <c r="D25" s="54"/>
      <c r="E25" s="47"/>
      <c r="F25" s="54"/>
      <c r="G25" s="47"/>
      <c r="H25" s="54"/>
      <c r="I25" s="49"/>
      <c r="J25" s="50"/>
      <c r="K25" s="44"/>
      <c r="L25" s="44"/>
      <c r="M25" s="44"/>
      <c r="N25" s="44"/>
      <c r="O25" s="44"/>
      <c r="P25" s="44"/>
      <c r="Q25" s="44"/>
      <c r="R25" s="44"/>
      <c r="S25" s="44"/>
      <c r="T25" s="44"/>
      <c r="U25" s="44"/>
      <c r="V25" s="44"/>
      <c r="W25" s="44"/>
      <c r="X25" s="44"/>
      <c r="Y25" s="44"/>
      <c r="Z25" s="44"/>
    </row>
    <row r="26" spans="1:26" ht="30.95">
      <c r="A26" s="42" t="s">
        <v>112</v>
      </c>
      <c r="B26" s="46"/>
      <c r="C26" s="47">
        <v>0.02</v>
      </c>
      <c r="D26" s="48"/>
      <c r="E26" s="47">
        <v>1.4999999999999999E-2</v>
      </c>
      <c r="F26" s="48"/>
      <c r="G26" s="47">
        <v>1.4999999999999999E-2</v>
      </c>
      <c r="H26" s="48"/>
      <c r="I26" s="49">
        <v>0.02</v>
      </c>
      <c r="J26" s="50">
        <f>B26*C26+D26*E26+F26*G26+H26*I26</f>
        <v>0</v>
      </c>
      <c r="K26" s="44"/>
      <c r="L26" s="44"/>
      <c r="M26" s="44"/>
      <c r="N26" s="44"/>
      <c r="O26" s="44"/>
      <c r="P26" s="44"/>
      <c r="Q26" s="44"/>
      <c r="R26" s="44"/>
      <c r="S26" s="44"/>
      <c r="T26" s="44"/>
      <c r="U26" s="44"/>
      <c r="V26" s="44"/>
      <c r="W26" s="44"/>
      <c r="X26" s="44"/>
      <c r="Y26" s="44"/>
      <c r="Z26" s="44"/>
    </row>
    <row r="27" spans="1:26" ht="15.6">
      <c r="A27" s="57"/>
      <c r="B27" s="46"/>
      <c r="C27" s="47"/>
      <c r="D27" s="48"/>
      <c r="E27" s="47"/>
      <c r="F27" s="48"/>
      <c r="G27" s="47"/>
      <c r="H27" s="48"/>
      <c r="I27" s="49"/>
      <c r="J27" s="50"/>
      <c r="K27" s="44"/>
      <c r="L27" s="44"/>
      <c r="M27" s="44"/>
      <c r="N27" s="44"/>
      <c r="O27" s="44"/>
      <c r="P27" s="44"/>
      <c r="Q27" s="44"/>
      <c r="R27" s="44"/>
      <c r="S27" s="44"/>
      <c r="T27" s="44"/>
      <c r="U27" s="44"/>
      <c r="V27" s="44"/>
      <c r="W27" s="44"/>
      <c r="X27" s="44"/>
      <c r="Y27" s="44"/>
      <c r="Z27" s="44"/>
    </row>
    <row r="28" spans="1:26" ht="15.6">
      <c r="A28" s="42" t="s">
        <v>113</v>
      </c>
      <c r="B28" s="53"/>
      <c r="C28" s="47">
        <v>0.02</v>
      </c>
      <c r="D28" s="54"/>
      <c r="E28" s="47">
        <v>0.02</v>
      </c>
      <c r="F28" s="54"/>
      <c r="G28" s="47">
        <v>0.02</v>
      </c>
      <c r="H28" s="54"/>
      <c r="I28" s="49">
        <v>0.02</v>
      </c>
      <c r="J28" s="50">
        <f>B28*C28+D28*E28+F28*G28+H28*I28</f>
        <v>0</v>
      </c>
      <c r="K28" s="44"/>
      <c r="L28" s="44"/>
      <c r="M28" s="44"/>
      <c r="N28" s="44"/>
      <c r="O28" s="44"/>
      <c r="P28" s="44"/>
      <c r="Q28" s="44"/>
      <c r="R28" s="44"/>
      <c r="S28" s="44"/>
      <c r="T28" s="44"/>
      <c r="U28" s="44"/>
      <c r="V28" s="44"/>
      <c r="W28" s="44"/>
      <c r="X28" s="44"/>
      <c r="Y28" s="44"/>
      <c r="Z28" s="44"/>
    </row>
    <row r="29" spans="1:26" ht="15.6">
      <c r="A29" s="57"/>
      <c r="B29" s="53"/>
      <c r="C29" s="47"/>
      <c r="D29" s="54"/>
      <c r="E29" s="47"/>
      <c r="F29" s="54"/>
      <c r="G29" s="47"/>
      <c r="H29" s="54"/>
      <c r="I29" s="49"/>
      <c r="J29" s="50"/>
      <c r="K29" s="44"/>
      <c r="L29" s="44"/>
      <c r="M29" s="44"/>
      <c r="N29" s="44"/>
      <c r="O29" s="44"/>
      <c r="P29" s="44"/>
      <c r="Q29" s="44"/>
      <c r="R29" s="44"/>
      <c r="S29" s="44"/>
      <c r="T29" s="44"/>
      <c r="U29" s="44"/>
      <c r="V29" s="44"/>
      <c r="W29" s="44"/>
      <c r="X29" s="44"/>
      <c r="Y29" s="44"/>
      <c r="Z29" s="44"/>
    </row>
    <row r="30" spans="1:26" ht="15.6">
      <c r="A30" s="42" t="s">
        <v>114</v>
      </c>
      <c r="B30" s="46"/>
      <c r="C30" s="47">
        <v>0.03</v>
      </c>
      <c r="D30" s="48"/>
      <c r="E30" s="47">
        <v>0.02</v>
      </c>
      <c r="F30" s="48"/>
      <c r="G30" s="47">
        <v>2.5000000000000001E-2</v>
      </c>
      <c r="H30" s="48"/>
      <c r="I30" s="49">
        <v>0.02</v>
      </c>
      <c r="J30" s="50">
        <f>B30*C30+D30*E30+F30*G30+H30*I30</f>
        <v>0</v>
      </c>
      <c r="K30" s="44"/>
      <c r="L30" s="44"/>
      <c r="M30" s="44"/>
      <c r="N30" s="44"/>
      <c r="O30" s="44"/>
      <c r="P30" s="44"/>
      <c r="Q30" s="44"/>
      <c r="R30" s="44"/>
      <c r="S30" s="44"/>
      <c r="T30" s="44"/>
      <c r="U30" s="44"/>
      <c r="V30" s="44"/>
      <c r="W30" s="44"/>
      <c r="X30" s="44"/>
      <c r="Y30" s="44"/>
      <c r="Z30" s="44"/>
    </row>
    <row r="31" spans="1:26" ht="15.6">
      <c r="A31" s="57"/>
      <c r="B31" s="46"/>
      <c r="C31" s="47"/>
      <c r="D31" s="48"/>
      <c r="E31" s="47"/>
      <c r="F31" s="48"/>
      <c r="G31" s="47"/>
      <c r="H31" s="48"/>
      <c r="I31" s="49"/>
      <c r="J31" s="50"/>
      <c r="K31" s="44"/>
      <c r="L31" s="44"/>
      <c r="M31" s="44"/>
      <c r="N31" s="44"/>
      <c r="O31" s="44"/>
      <c r="P31" s="44"/>
      <c r="Q31" s="44"/>
      <c r="R31" s="44"/>
      <c r="S31" s="44"/>
      <c r="T31" s="44"/>
      <c r="U31" s="44"/>
      <c r="V31" s="44"/>
      <c r="W31" s="44"/>
      <c r="X31" s="44"/>
      <c r="Y31" s="44"/>
      <c r="Z31" s="44"/>
    </row>
    <row r="32" spans="1:26" ht="15.6">
      <c r="A32" s="57" t="s">
        <v>115</v>
      </c>
      <c r="B32" s="53"/>
      <c r="C32" s="47">
        <v>0.03</v>
      </c>
      <c r="D32" s="54"/>
      <c r="E32" s="47">
        <v>0.02</v>
      </c>
      <c r="F32" s="54"/>
      <c r="G32" s="47">
        <v>0.02</v>
      </c>
      <c r="H32" s="54"/>
      <c r="I32" s="49">
        <v>0.02</v>
      </c>
      <c r="J32" s="50">
        <f>B32*C32+D32*E32+F32*G32+H32*I32</f>
        <v>0</v>
      </c>
      <c r="K32" s="44"/>
      <c r="L32" s="44"/>
      <c r="M32" s="44"/>
      <c r="N32" s="44"/>
      <c r="O32" s="44"/>
      <c r="P32" s="44"/>
      <c r="Q32" s="44"/>
      <c r="R32" s="44"/>
      <c r="S32" s="44"/>
      <c r="T32" s="44"/>
      <c r="U32" s="44"/>
      <c r="V32" s="44"/>
      <c r="W32" s="44"/>
      <c r="X32" s="44"/>
      <c r="Y32" s="44"/>
      <c r="Z32" s="44"/>
    </row>
    <row r="33" spans="1:26" ht="15.6">
      <c r="A33" s="57"/>
      <c r="B33" s="53"/>
      <c r="C33" s="47"/>
      <c r="D33" s="54"/>
      <c r="E33" s="47"/>
      <c r="F33" s="54"/>
      <c r="G33" s="47"/>
      <c r="H33" s="54"/>
      <c r="I33" s="49"/>
      <c r="J33" s="50"/>
      <c r="K33" s="44"/>
      <c r="L33" s="44"/>
      <c r="M33" s="44"/>
      <c r="N33" s="44"/>
      <c r="O33" s="44"/>
      <c r="P33" s="44"/>
      <c r="Q33" s="44"/>
      <c r="R33" s="44"/>
      <c r="S33" s="44"/>
      <c r="T33" s="44"/>
      <c r="U33" s="44"/>
      <c r="V33" s="44"/>
      <c r="W33" s="44"/>
      <c r="X33" s="44"/>
      <c r="Y33" s="44"/>
      <c r="Z33" s="44"/>
    </row>
    <row r="34" spans="1:26" ht="15.6">
      <c r="A34" s="42" t="s">
        <v>116</v>
      </c>
      <c r="B34" s="46">
        <v>20</v>
      </c>
      <c r="C34" s="47">
        <v>0.03</v>
      </c>
      <c r="D34" s="48"/>
      <c r="E34" s="47">
        <v>0.02</v>
      </c>
      <c r="F34" s="48"/>
      <c r="G34" s="47">
        <v>0.02</v>
      </c>
      <c r="H34" s="48"/>
      <c r="I34" s="49">
        <v>0.01</v>
      </c>
      <c r="J34" s="50">
        <f>B34*C34+D34*E34+F34*G34+H34*I34</f>
        <v>0.6</v>
      </c>
      <c r="K34" s="44"/>
      <c r="L34" s="44"/>
      <c r="M34" s="44"/>
      <c r="N34" s="44"/>
      <c r="O34" s="44"/>
      <c r="P34" s="44"/>
      <c r="Q34" s="44"/>
      <c r="R34" s="44"/>
      <c r="S34" s="44"/>
      <c r="T34" s="44"/>
      <c r="U34" s="44"/>
      <c r="V34" s="44"/>
      <c r="W34" s="44"/>
      <c r="X34" s="44"/>
      <c r="Y34" s="44"/>
      <c r="Z34" s="44"/>
    </row>
    <row r="35" spans="1:26" ht="119.45" customHeight="1">
      <c r="A35" s="57"/>
      <c r="B35" s="55" t="s">
        <v>117</v>
      </c>
      <c r="C35" s="47"/>
      <c r="D35" s="48"/>
      <c r="E35" s="47"/>
      <c r="F35" s="48"/>
      <c r="G35" s="47"/>
      <c r="H35" s="48"/>
      <c r="I35" s="49"/>
      <c r="J35" s="50"/>
      <c r="K35" s="44"/>
      <c r="L35" s="44"/>
      <c r="M35" s="44"/>
      <c r="N35" s="44"/>
      <c r="O35" s="44"/>
      <c r="P35" s="44"/>
      <c r="Q35" s="44"/>
      <c r="R35" s="44"/>
      <c r="S35" s="44"/>
      <c r="T35" s="44"/>
      <c r="U35" s="44"/>
      <c r="V35" s="44"/>
      <c r="W35" s="44"/>
      <c r="X35" s="44"/>
      <c r="Y35" s="44"/>
      <c r="Z35" s="44"/>
    </row>
    <row r="36" spans="1:26" ht="38.1" customHeight="1">
      <c r="A36" s="42" t="s">
        <v>118</v>
      </c>
      <c r="B36" s="53">
        <v>15</v>
      </c>
      <c r="C36" s="47">
        <v>0.04</v>
      </c>
      <c r="D36" s="54"/>
      <c r="E36" s="47">
        <v>0.04</v>
      </c>
      <c r="F36" s="54"/>
      <c r="G36" s="47">
        <v>0.04</v>
      </c>
      <c r="H36" s="54"/>
      <c r="I36" s="49">
        <v>0.02</v>
      </c>
      <c r="J36" s="50">
        <f>B36*C36+D36*E36+F36*G36+H36*I36</f>
        <v>0.6</v>
      </c>
      <c r="K36" s="44"/>
      <c r="L36" s="44"/>
      <c r="M36" s="44"/>
      <c r="N36" s="44"/>
      <c r="O36" s="44"/>
      <c r="P36" s="44"/>
      <c r="Q36" s="44"/>
      <c r="R36" s="44"/>
      <c r="S36" s="44"/>
      <c r="T36" s="44"/>
      <c r="U36" s="44"/>
      <c r="V36" s="44"/>
      <c r="W36" s="44"/>
      <c r="X36" s="44"/>
      <c r="Y36" s="44"/>
      <c r="Z36" s="44"/>
    </row>
    <row r="37" spans="1:26" ht="85.5" customHeight="1">
      <c r="A37" s="57"/>
      <c r="B37" s="56" t="s">
        <v>119</v>
      </c>
      <c r="C37" s="47"/>
      <c r="D37" s="54"/>
      <c r="E37" s="47"/>
      <c r="F37" s="54"/>
      <c r="G37" s="47"/>
      <c r="H37" s="54"/>
      <c r="I37" s="49"/>
      <c r="J37" s="50"/>
      <c r="K37" s="44"/>
      <c r="L37" s="44"/>
      <c r="M37" s="44"/>
      <c r="N37" s="44"/>
      <c r="O37" s="44"/>
      <c r="P37" s="44"/>
      <c r="Q37" s="44"/>
      <c r="R37" s="44"/>
      <c r="S37" s="44"/>
      <c r="T37" s="44"/>
      <c r="U37" s="44"/>
      <c r="V37" s="44"/>
      <c r="W37" s="44"/>
      <c r="X37" s="44"/>
      <c r="Y37" s="44"/>
      <c r="Z37" s="44"/>
    </row>
    <row r="38" spans="1:26" ht="15.6">
      <c r="A38" s="42" t="s">
        <v>120</v>
      </c>
      <c r="B38" s="46"/>
      <c r="C38" s="47">
        <v>0.03</v>
      </c>
      <c r="D38" s="48"/>
      <c r="E38" s="47">
        <v>2.5000000000000001E-2</v>
      </c>
      <c r="F38" s="48"/>
      <c r="G38" s="47">
        <v>2.5000000000000001E-2</v>
      </c>
      <c r="H38" s="48"/>
      <c r="I38" s="49">
        <v>0.02</v>
      </c>
      <c r="J38" s="50">
        <f>B38*C38+D38*E38+F38*G38+H38*I38</f>
        <v>0</v>
      </c>
      <c r="K38" s="44"/>
      <c r="L38" s="44"/>
      <c r="M38" s="44"/>
      <c r="N38" s="44"/>
      <c r="O38" s="44"/>
      <c r="P38" s="44"/>
      <c r="Q38" s="44"/>
      <c r="R38" s="44"/>
      <c r="S38" s="44"/>
      <c r="T38" s="44"/>
      <c r="U38" s="44"/>
      <c r="V38" s="44"/>
      <c r="W38" s="44"/>
      <c r="X38" s="44"/>
      <c r="Y38" s="44"/>
      <c r="Z38" s="44"/>
    </row>
    <row r="39" spans="1:26" ht="15.6">
      <c r="A39" s="57"/>
      <c r="B39" s="46"/>
      <c r="C39" s="47"/>
      <c r="D39" s="48"/>
      <c r="E39" s="47"/>
      <c r="F39" s="48"/>
      <c r="G39" s="47"/>
      <c r="H39" s="48"/>
      <c r="I39" s="49"/>
      <c r="J39" s="50"/>
      <c r="K39" s="44"/>
      <c r="L39" s="44"/>
      <c r="M39" s="44"/>
      <c r="N39" s="44"/>
      <c r="O39" s="44"/>
      <c r="P39" s="44"/>
      <c r="Q39" s="44"/>
      <c r="R39" s="44"/>
      <c r="S39" s="44"/>
      <c r="T39" s="44"/>
      <c r="U39" s="44"/>
      <c r="V39" s="44"/>
      <c r="W39" s="44"/>
      <c r="X39" s="44"/>
      <c r="Y39" s="44"/>
      <c r="Z39" s="44"/>
    </row>
    <row r="40" spans="1:26" ht="15.6">
      <c r="A40" s="42" t="s">
        <v>121</v>
      </c>
      <c r="B40" s="53"/>
      <c r="C40" s="47">
        <v>0.02</v>
      </c>
      <c r="D40" s="54"/>
      <c r="E40" s="47">
        <v>0.02</v>
      </c>
      <c r="F40" s="54"/>
      <c r="G40" s="47">
        <v>0.02</v>
      </c>
      <c r="H40" s="54"/>
      <c r="I40" s="49">
        <v>0.02</v>
      </c>
      <c r="J40" s="50">
        <f>B40*C40+D40*E40+F40*G40+H40*I40</f>
        <v>0</v>
      </c>
      <c r="K40" s="44"/>
      <c r="L40" s="44"/>
      <c r="M40" s="44"/>
      <c r="N40" s="44"/>
      <c r="O40" s="44"/>
      <c r="P40" s="44"/>
      <c r="Q40" s="44"/>
      <c r="R40" s="44"/>
      <c r="S40" s="44"/>
      <c r="T40" s="44"/>
      <c r="U40" s="44"/>
      <c r="V40" s="44"/>
      <c r="W40" s="44"/>
      <c r="X40" s="44"/>
      <c r="Y40" s="44"/>
      <c r="Z40" s="44"/>
    </row>
    <row r="41" spans="1:26" ht="15.6">
      <c r="A41" s="57"/>
      <c r="B41" s="53"/>
      <c r="C41" s="47"/>
      <c r="D41" s="54"/>
      <c r="E41" s="47"/>
      <c r="F41" s="54"/>
      <c r="G41" s="47"/>
      <c r="H41" s="54"/>
      <c r="I41" s="49"/>
      <c r="J41" s="50"/>
      <c r="K41" s="44"/>
      <c r="L41" s="44"/>
      <c r="M41" s="44"/>
      <c r="N41" s="44"/>
      <c r="O41" s="44"/>
      <c r="P41" s="44"/>
      <c r="Q41" s="44"/>
      <c r="R41" s="44"/>
      <c r="S41" s="44"/>
      <c r="T41" s="44"/>
      <c r="U41" s="44"/>
      <c r="V41" s="44"/>
      <c r="W41" s="44"/>
      <c r="X41" s="44"/>
      <c r="Y41" s="44"/>
      <c r="Z41" s="44"/>
    </row>
    <row r="42" spans="1:26" ht="30.95">
      <c r="A42" s="42" t="s">
        <v>122</v>
      </c>
      <c r="B42" s="46"/>
      <c r="C42" s="47">
        <v>0.02</v>
      </c>
      <c r="D42" s="48"/>
      <c r="E42" s="47">
        <v>0.02</v>
      </c>
      <c r="F42" s="48"/>
      <c r="G42" s="47">
        <v>0.02</v>
      </c>
      <c r="H42" s="48"/>
      <c r="I42" s="49">
        <v>0.02</v>
      </c>
      <c r="J42" s="50">
        <f>B42*C42+D42*E42+F42*G42+H42*I42</f>
        <v>0</v>
      </c>
      <c r="K42" s="44"/>
      <c r="L42" s="44"/>
      <c r="M42" s="44"/>
      <c r="N42" s="44"/>
      <c r="O42" s="44"/>
      <c r="P42" s="44"/>
      <c r="Q42" s="44"/>
      <c r="R42" s="44"/>
      <c r="S42" s="44"/>
      <c r="T42" s="44"/>
      <c r="U42" s="44"/>
      <c r="V42" s="44"/>
      <c r="W42" s="44"/>
      <c r="X42" s="44"/>
      <c r="Y42" s="44"/>
      <c r="Z42" s="44"/>
    </row>
    <row r="43" spans="1:26" ht="15.6">
      <c r="A43" s="57"/>
      <c r="B43" s="46"/>
      <c r="C43" s="47"/>
      <c r="D43" s="48"/>
      <c r="E43" s="47"/>
      <c r="F43" s="48"/>
      <c r="G43" s="47"/>
      <c r="H43" s="48"/>
      <c r="I43" s="49"/>
      <c r="J43" s="50"/>
      <c r="K43" s="44"/>
      <c r="L43" s="44"/>
      <c r="M43" s="44"/>
      <c r="N43" s="44"/>
      <c r="O43" s="44"/>
      <c r="P43" s="44"/>
      <c r="Q43" s="44"/>
      <c r="R43" s="44"/>
      <c r="S43" s="44"/>
      <c r="T43" s="44"/>
      <c r="U43" s="44"/>
      <c r="V43" s="44"/>
      <c r="W43" s="44"/>
      <c r="X43" s="44"/>
      <c r="Y43" s="44"/>
      <c r="Z43" s="44"/>
    </row>
    <row r="44" spans="1:26" ht="30.95">
      <c r="A44" s="42" t="s">
        <v>123</v>
      </c>
      <c r="B44" s="53"/>
      <c r="C44" s="47">
        <v>0.02</v>
      </c>
      <c r="D44" s="54"/>
      <c r="E44" s="47">
        <v>0.02</v>
      </c>
      <c r="F44" s="54"/>
      <c r="G44" s="47">
        <v>0.02</v>
      </c>
      <c r="H44" s="54"/>
      <c r="I44" s="49">
        <v>0.02</v>
      </c>
      <c r="J44" s="50">
        <f>B44*C44+D44*E44+F44*G44+H44*I44</f>
        <v>0</v>
      </c>
      <c r="K44" s="44"/>
      <c r="L44" s="44"/>
      <c r="M44" s="44"/>
      <c r="N44" s="44"/>
      <c r="O44" s="44"/>
      <c r="P44" s="44"/>
      <c r="Q44" s="44"/>
      <c r="R44" s="44"/>
      <c r="S44" s="44"/>
      <c r="T44" s="44"/>
      <c r="U44" s="44"/>
      <c r="V44" s="44"/>
      <c r="W44" s="44"/>
      <c r="X44" s="44"/>
      <c r="Y44" s="44"/>
      <c r="Z44" s="44"/>
    </row>
    <row r="45" spans="1:26" ht="15.6">
      <c r="A45" s="57"/>
      <c r="B45" s="53"/>
      <c r="C45" s="47"/>
      <c r="D45" s="54"/>
      <c r="E45" s="47"/>
      <c r="F45" s="54"/>
      <c r="G45" s="47"/>
      <c r="H45" s="54"/>
      <c r="I45" s="49"/>
      <c r="J45" s="50"/>
      <c r="K45" s="44"/>
      <c r="L45" s="44"/>
      <c r="M45" s="44"/>
      <c r="N45" s="44"/>
      <c r="O45" s="44"/>
      <c r="P45" s="44"/>
      <c r="Q45" s="44"/>
      <c r="R45" s="44"/>
      <c r="S45" s="44"/>
      <c r="T45" s="44"/>
      <c r="U45" s="44"/>
      <c r="V45" s="44"/>
      <c r="W45" s="44"/>
      <c r="X45" s="44"/>
      <c r="Y45" s="44"/>
      <c r="Z45" s="44"/>
    </row>
    <row r="46" spans="1:26" ht="15.6">
      <c r="A46" s="42" t="s">
        <v>124</v>
      </c>
      <c r="B46" s="46"/>
      <c r="C46" s="47">
        <v>0.02</v>
      </c>
      <c r="D46" s="48"/>
      <c r="E46" s="47">
        <v>0.02</v>
      </c>
      <c r="F46" s="48"/>
      <c r="G46" s="47">
        <v>0.02</v>
      </c>
      <c r="H46" s="48"/>
      <c r="I46" s="49">
        <v>0.02</v>
      </c>
      <c r="J46" s="50">
        <f>B46*C46+D46*E46+F46*G46+H46*I46</f>
        <v>0</v>
      </c>
      <c r="K46" s="44"/>
      <c r="L46" s="44"/>
      <c r="M46" s="44"/>
      <c r="N46" s="44"/>
      <c r="O46" s="44"/>
      <c r="P46" s="44"/>
      <c r="Q46" s="44"/>
      <c r="R46" s="44"/>
      <c r="S46" s="44"/>
      <c r="T46" s="44"/>
      <c r="U46" s="44"/>
      <c r="V46" s="44"/>
      <c r="W46" s="44"/>
      <c r="X46" s="44"/>
      <c r="Y46" s="44"/>
      <c r="Z46" s="44"/>
    </row>
    <row r="47" spans="1:26" ht="15.6">
      <c r="A47" s="42"/>
      <c r="B47" s="46"/>
      <c r="C47" s="47"/>
      <c r="D47" s="48"/>
      <c r="E47" s="47"/>
      <c r="F47" s="48"/>
      <c r="G47" s="47"/>
      <c r="H47" s="48"/>
      <c r="I47" s="49"/>
      <c r="J47" s="50"/>
      <c r="K47" s="44"/>
      <c r="L47" s="44"/>
      <c r="M47" s="44"/>
      <c r="N47" s="44"/>
      <c r="O47" s="44"/>
      <c r="P47" s="44"/>
      <c r="Q47" s="44"/>
      <c r="R47" s="44"/>
      <c r="S47" s="44"/>
      <c r="T47" s="44"/>
      <c r="U47" s="44"/>
      <c r="V47" s="44"/>
      <c r="W47" s="44"/>
      <c r="X47" s="44"/>
      <c r="Y47" s="44"/>
      <c r="Z47" s="44"/>
    </row>
    <row r="48" spans="1:26" ht="15.6">
      <c r="A48" s="42" t="s">
        <v>125</v>
      </c>
      <c r="B48" s="53"/>
      <c r="C48" s="47">
        <v>0.02</v>
      </c>
      <c r="D48" s="54"/>
      <c r="E48" s="47">
        <v>0.02</v>
      </c>
      <c r="F48" s="54"/>
      <c r="G48" s="47">
        <v>0.02</v>
      </c>
      <c r="H48" s="54"/>
      <c r="I48" s="49">
        <v>0.02</v>
      </c>
      <c r="J48" s="50">
        <f>B48*C48+D48*E48+F48*G48+H48*I48</f>
        <v>0</v>
      </c>
      <c r="K48" s="44"/>
      <c r="L48" s="44"/>
      <c r="M48" s="44"/>
      <c r="N48" s="44"/>
      <c r="O48" s="44"/>
      <c r="P48" s="44"/>
      <c r="Q48" s="44"/>
      <c r="R48" s="44"/>
      <c r="S48" s="44"/>
      <c r="T48" s="44"/>
      <c r="U48" s="44"/>
      <c r="V48" s="44"/>
      <c r="W48" s="44"/>
      <c r="X48" s="44"/>
      <c r="Y48" s="44"/>
      <c r="Z48" s="44"/>
    </row>
    <row r="49" spans="1:26" ht="15.6">
      <c r="A49" s="57"/>
      <c r="B49" s="53"/>
      <c r="C49" s="47"/>
      <c r="D49" s="54"/>
      <c r="E49" s="47"/>
      <c r="F49" s="54"/>
      <c r="G49" s="47"/>
      <c r="H49" s="54"/>
      <c r="I49" s="49"/>
      <c r="J49" s="50"/>
      <c r="K49" s="44"/>
      <c r="L49" s="44"/>
      <c r="M49" s="44"/>
      <c r="N49" s="44"/>
      <c r="O49" s="44"/>
      <c r="P49" s="44"/>
      <c r="Q49" s="44"/>
      <c r="R49" s="44"/>
      <c r="S49" s="44"/>
      <c r="T49" s="44"/>
      <c r="U49" s="44"/>
      <c r="V49" s="44"/>
      <c r="W49" s="44"/>
      <c r="X49" s="44"/>
      <c r="Y49" s="44"/>
      <c r="Z49" s="44"/>
    </row>
    <row r="50" spans="1:26" ht="15.6">
      <c r="A50" s="42" t="s">
        <v>126</v>
      </c>
      <c r="B50" s="46"/>
      <c r="C50" s="47">
        <v>0.02</v>
      </c>
      <c r="D50" s="48"/>
      <c r="E50" s="47">
        <v>0.02</v>
      </c>
      <c r="F50" s="48"/>
      <c r="G50" s="47">
        <v>0.02</v>
      </c>
      <c r="H50" s="48"/>
      <c r="I50" s="49">
        <v>0.05</v>
      </c>
      <c r="J50" s="50">
        <f>B50*C50+D50*E50+F50*G50+H50*I50</f>
        <v>0</v>
      </c>
      <c r="K50" s="44"/>
      <c r="L50" s="44"/>
      <c r="M50" s="44"/>
      <c r="N50" s="44"/>
      <c r="O50" s="44"/>
      <c r="P50" s="44"/>
      <c r="Q50" s="44"/>
      <c r="R50" s="44"/>
      <c r="S50" s="44"/>
      <c r="T50" s="44"/>
      <c r="U50" s="44"/>
      <c r="V50" s="44"/>
      <c r="W50" s="44"/>
      <c r="X50" s="44"/>
      <c r="Y50" s="44"/>
      <c r="Z50" s="44"/>
    </row>
    <row r="51" spans="1:26" ht="15.6">
      <c r="A51" s="57"/>
      <c r="B51" s="46"/>
      <c r="C51" s="47"/>
      <c r="D51" s="48"/>
      <c r="E51" s="47"/>
      <c r="F51" s="48"/>
      <c r="G51" s="47"/>
      <c r="H51" s="48"/>
      <c r="I51" s="49"/>
      <c r="J51" s="50"/>
      <c r="K51" s="44"/>
      <c r="L51" s="44"/>
      <c r="M51" s="44"/>
      <c r="N51" s="44"/>
      <c r="O51" s="44"/>
      <c r="P51" s="44"/>
      <c r="Q51" s="44"/>
      <c r="R51" s="44"/>
      <c r="S51" s="44"/>
      <c r="T51" s="44"/>
      <c r="U51" s="44"/>
      <c r="V51" s="44"/>
      <c r="W51" s="44"/>
      <c r="X51" s="44"/>
      <c r="Y51" s="44"/>
      <c r="Z51" s="44"/>
    </row>
    <row r="52" spans="1:26" ht="15.6">
      <c r="A52" s="42" t="s">
        <v>127</v>
      </c>
      <c r="B52" s="53"/>
      <c r="C52" s="47">
        <v>0.02</v>
      </c>
      <c r="D52" s="54"/>
      <c r="E52" s="47">
        <v>0.02</v>
      </c>
      <c r="F52" s="54"/>
      <c r="G52" s="47">
        <v>0.02</v>
      </c>
      <c r="H52" s="54"/>
      <c r="I52" s="49">
        <v>0.03</v>
      </c>
      <c r="J52" s="50">
        <f>B52*C52+D52*E52+F52*G52+H52*I52</f>
        <v>0</v>
      </c>
      <c r="K52" s="44"/>
      <c r="L52" s="44"/>
      <c r="M52" s="44"/>
      <c r="N52" s="44"/>
      <c r="O52" s="44"/>
      <c r="P52" s="44"/>
      <c r="Q52" s="44"/>
      <c r="R52" s="44"/>
      <c r="S52" s="44"/>
      <c r="T52" s="44"/>
      <c r="U52" s="44"/>
      <c r="V52" s="44"/>
      <c r="W52" s="44"/>
      <c r="X52" s="44"/>
      <c r="Y52" s="44"/>
      <c r="Z52" s="44"/>
    </row>
    <row r="53" spans="1:26" ht="15.6">
      <c r="A53" s="57"/>
      <c r="B53" s="53"/>
      <c r="C53" s="47"/>
      <c r="D53" s="54"/>
      <c r="E53" s="47"/>
      <c r="F53" s="54"/>
      <c r="G53" s="47"/>
      <c r="H53" s="54"/>
      <c r="I53" s="49"/>
      <c r="J53" s="50"/>
      <c r="K53" s="44"/>
      <c r="L53" s="44"/>
      <c r="M53" s="44"/>
      <c r="N53" s="44"/>
      <c r="O53" s="44"/>
      <c r="P53" s="44"/>
      <c r="Q53" s="44"/>
      <c r="R53" s="44"/>
      <c r="S53" s="44"/>
      <c r="T53" s="44"/>
      <c r="U53" s="44"/>
      <c r="V53" s="44"/>
      <c r="W53" s="44"/>
      <c r="X53" s="44"/>
      <c r="Y53" s="44"/>
      <c r="Z53" s="44"/>
    </row>
    <row r="54" spans="1:26" ht="15.6">
      <c r="A54" s="57" t="s">
        <v>128</v>
      </c>
      <c r="B54" s="46">
        <v>15</v>
      </c>
      <c r="C54" s="47">
        <v>0.02</v>
      </c>
      <c r="D54" s="48"/>
      <c r="E54" s="47">
        <v>0.02</v>
      </c>
      <c r="F54" s="48"/>
      <c r="G54" s="47">
        <v>1.4999999999999999E-2</v>
      </c>
      <c r="H54" s="48"/>
      <c r="I54" s="49">
        <v>0.02</v>
      </c>
      <c r="J54" s="50">
        <f>B54*C54+D54*E54+F54*G54+H54*I54</f>
        <v>0.3</v>
      </c>
      <c r="K54" s="44"/>
      <c r="L54" s="44"/>
      <c r="M54" s="44"/>
      <c r="N54" s="44"/>
      <c r="O54" s="44"/>
      <c r="P54" s="44"/>
      <c r="Q54" s="44"/>
      <c r="R54" s="44"/>
      <c r="S54" s="44"/>
      <c r="T54" s="44"/>
      <c r="U54" s="44"/>
      <c r="V54" s="44"/>
      <c r="W54" s="44"/>
      <c r="X54" s="44"/>
      <c r="Y54" s="44"/>
      <c r="Z54" s="44"/>
    </row>
    <row r="55" spans="1:26" ht="65.099999999999994">
      <c r="A55" s="57"/>
      <c r="B55" s="55" t="s">
        <v>129</v>
      </c>
      <c r="C55" s="47"/>
      <c r="D55" s="48"/>
      <c r="E55" s="47"/>
      <c r="F55" s="48"/>
      <c r="G55" s="47"/>
      <c r="H55" s="48"/>
      <c r="I55" s="49"/>
      <c r="J55" s="50"/>
      <c r="K55" s="44"/>
      <c r="L55" s="44"/>
      <c r="M55" s="44"/>
      <c r="N55" s="44"/>
      <c r="O55" s="44"/>
      <c r="P55" s="44"/>
      <c r="Q55" s="44"/>
      <c r="R55" s="44"/>
      <c r="S55" s="44"/>
      <c r="T55" s="44"/>
      <c r="U55" s="44"/>
      <c r="V55" s="44"/>
      <c r="W55" s="44"/>
      <c r="X55" s="44"/>
      <c r="Y55" s="44"/>
      <c r="Z55" s="44"/>
    </row>
    <row r="56" spans="1:26" ht="15.6">
      <c r="A56" s="42" t="s">
        <v>130</v>
      </c>
      <c r="B56" s="53"/>
      <c r="C56" s="47">
        <v>0.02</v>
      </c>
      <c r="D56" s="54"/>
      <c r="E56" s="47">
        <v>0.02</v>
      </c>
      <c r="F56" s="54"/>
      <c r="G56" s="47">
        <v>0.02</v>
      </c>
      <c r="H56" s="54"/>
      <c r="I56" s="49">
        <v>0.03</v>
      </c>
      <c r="J56" s="50">
        <f>B56*C56+D56*E56+F56*G56+H56*I56</f>
        <v>0</v>
      </c>
      <c r="K56" s="44"/>
      <c r="L56" s="44"/>
      <c r="M56" s="44"/>
      <c r="N56" s="44"/>
      <c r="O56" s="44"/>
      <c r="P56" s="44"/>
      <c r="Q56" s="44"/>
      <c r="R56" s="44"/>
      <c r="S56" s="44"/>
      <c r="T56" s="44"/>
      <c r="U56" s="44"/>
      <c r="V56" s="44"/>
      <c r="W56" s="44"/>
      <c r="X56" s="44"/>
      <c r="Y56" s="44"/>
      <c r="Z56" s="44"/>
    </row>
    <row r="57" spans="1:26" ht="15.6">
      <c r="A57" s="57"/>
      <c r="B57" s="53"/>
      <c r="C57" s="47"/>
      <c r="D57" s="54"/>
      <c r="E57" s="47"/>
      <c r="F57" s="54"/>
      <c r="G57" s="47"/>
      <c r="H57" s="54"/>
      <c r="I57" s="49"/>
      <c r="J57" s="50"/>
      <c r="K57" s="44"/>
      <c r="L57" s="44"/>
      <c r="M57" s="44"/>
      <c r="N57" s="44"/>
      <c r="O57" s="44"/>
      <c r="P57" s="44"/>
      <c r="Q57" s="44"/>
      <c r="R57" s="44"/>
      <c r="S57" s="44"/>
      <c r="T57" s="44"/>
      <c r="U57" s="44"/>
      <c r="V57" s="44"/>
      <c r="W57" s="44"/>
      <c r="X57" s="44"/>
      <c r="Y57" s="44"/>
      <c r="Z57" s="44"/>
    </row>
    <row r="58" spans="1:26" ht="15.6">
      <c r="A58" s="42" t="s">
        <v>131</v>
      </c>
      <c r="B58" s="46"/>
      <c r="C58" s="47">
        <v>0.02</v>
      </c>
      <c r="D58" s="48"/>
      <c r="E58" s="47">
        <v>2.5000000000000001E-2</v>
      </c>
      <c r="F58" s="48"/>
      <c r="G58" s="47">
        <v>2.5000000000000001E-2</v>
      </c>
      <c r="H58" s="48"/>
      <c r="I58" s="49">
        <v>0.03</v>
      </c>
      <c r="J58" s="50">
        <f>B58*C58+D58*E58+F58*G58+H58*I58</f>
        <v>0</v>
      </c>
      <c r="K58" s="44"/>
      <c r="L58" s="44"/>
      <c r="M58" s="44"/>
      <c r="N58" s="44"/>
      <c r="O58" s="44"/>
      <c r="P58" s="44"/>
      <c r="Q58" s="44"/>
      <c r="R58" s="44"/>
      <c r="S58" s="44"/>
      <c r="T58" s="44"/>
      <c r="U58" s="44"/>
      <c r="V58" s="44"/>
      <c r="W58" s="44"/>
      <c r="X58" s="44"/>
      <c r="Y58" s="44"/>
      <c r="Z58" s="44"/>
    </row>
    <row r="59" spans="1:26" ht="15.6">
      <c r="A59" s="57"/>
      <c r="B59" s="46"/>
      <c r="C59" s="47"/>
      <c r="D59" s="48"/>
      <c r="E59" s="47"/>
      <c r="F59" s="48"/>
      <c r="G59" s="47"/>
      <c r="H59" s="48"/>
      <c r="I59" s="49"/>
      <c r="J59" s="50"/>
      <c r="K59" s="44"/>
      <c r="L59" s="44"/>
      <c r="M59" s="44"/>
      <c r="N59" s="44"/>
      <c r="O59" s="44"/>
      <c r="P59" s="44"/>
      <c r="Q59" s="44"/>
      <c r="R59" s="44"/>
      <c r="S59" s="44"/>
      <c r="T59" s="44"/>
      <c r="U59" s="44"/>
      <c r="V59" s="44"/>
      <c r="W59" s="44"/>
      <c r="X59" s="44"/>
      <c r="Y59" s="44"/>
      <c r="Z59" s="44"/>
    </row>
    <row r="60" spans="1:26" ht="30.95">
      <c r="A60" s="42" t="s">
        <v>132</v>
      </c>
      <c r="B60" s="53"/>
      <c r="C60" s="47">
        <v>0.02</v>
      </c>
      <c r="D60" s="54"/>
      <c r="E60" s="47">
        <v>1.4999999999999999E-2</v>
      </c>
      <c r="F60" s="54"/>
      <c r="G60" s="47">
        <v>1.4999999999999999E-2</v>
      </c>
      <c r="H60" s="54"/>
      <c r="I60" s="49">
        <v>0.02</v>
      </c>
      <c r="J60" s="50">
        <f>B60*C60+D60*E60+F60*G60+H60*I60</f>
        <v>0</v>
      </c>
      <c r="K60" s="44"/>
      <c r="L60" s="44"/>
      <c r="M60" s="44"/>
      <c r="N60" s="44"/>
      <c r="O60" s="44"/>
      <c r="P60" s="44"/>
      <c r="Q60" s="44"/>
      <c r="R60" s="44"/>
      <c r="S60" s="44"/>
      <c r="T60" s="44"/>
      <c r="U60" s="44"/>
      <c r="V60" s="44"/>
      <c r="W60" s="44"/>
      <c r="X60" s="44"/>
      <c r="Y60" s="44"/>
      <c r="Z60" s="44"/>
    </row>
    <row r="61" spans="1:26" ht="15.6">
      <c r="A61" s="57"/>
      <c r="B61" s="53"/>
      <c r="C61" s="47"/>
      <c r="D61" s="54"/>
      <c r="E61" s="47"/>
      <c r="F61" s="54"/>
      <c r="G61" s="47"/>
      <c r="H61" s="54"/>
      <c r="I61" s="49"/>
      <c r="J61" s="50"/>
      <c r="K61" s="44"/>
      <c r="L61" s="44"/>
      <c r="M61" s="44"/>
      <c r="N61" s="44"/>
      <c r="O61" s="44"/>
      <c r="P61" s="44"/>
      <c r="Q61" s="44"/>
      <c r="R61" s="44"/>
      <c r="S61" s="44"/>
      <c r="T61" s="44"/>
      <c r="U61" s="44"/>
      <c r="V61" s="44"/>
      <c r="W61" s="44"/>
      <c r="X61" s="44"/>
      <c r="Y61" s="44"/>
      <c r="Z61" s="44"/>
    </row>
    <row r="62" spans="1:26" ht="30.95">
      <c r="A62" s="42" t="s">
        <v>133</v>
      </c>
      <c r="B62" s="46"/>
      <c r="C62" s="47">
        <v>0.02</v>
      </c>
      <c r="D62" s="48"/>
      <c r="E62" s="47">
        <v>0.02</v>
      </c>
      <c r="F62" s="48"/>
      <c r="G62" s="47">
        <v>0.02</v>
      </c>
      <c r="H62" s="48"/>
      <c r="I62" s="49">
        <v>0.03</v>
      </c>
      <c r="J62" s="50">
        <f>B62*C62+D62*E62+F62*G62+H62*I62</f>
        <v>0</v>
      </c>
      <c r="K62" s="44"/>
      <c r="L62" s="44"/>
      <c r="M62" s="44"/>
      <c r="N62" s="44"/>
      <c r="O62" s="44"/>
      <c r="P62" s="44"/>
      <c r="Q62" s="44"/>
      <c r="R62" s="44"/>
      <c r="S62" s="44"/>
      <c r="T62" s="44"/>
      <c r="U62" s="44"/>
      <c r="V62" s="44"/>
      <c r="W62" s="44"/>
      <c r="X62" s="44"/>
      <c r="Y62" s="44"/>
      <c r="Z62" s="44"/>
    </row>
    <row r="63" spans="1:26" ht="15.6">
      <c r="A63" s="57"/>
      <c r="B63" s="46"/>
      <c r="C63" s="47"/>
      <c r="D63" s="48"/>
      <c r="E63" s="47"/>
      <c r="F63" s="48"/>
      <c r="G63" s="47"/>
      <c r="H63" s="48"/>
      <c r="I63" s="49"/>
      <c r="J63" s="50"/>
      <c r="K63" s="44"/>
      <c r="L63" s="44"/>
      <c r="M63" s="44"/>
      <c r="N63" s="44"/>
      <c r="O63" s="44"/>
      <c r="P63" s="44"/>
      <c r="Q63" s="44"/>
      <c r="R63" s="44"/>
      <c r="S63" s="44"/>
      <c r="T63" s="44"/>
      <c r="U63" s="44"/>
      <c r="V63" s="44"/>
      <c r="W63" s="44"/>
      <c r="X63" s="44"/>
      <c r="Y63" s="44"/>
      <c r="Z63" s="44"/>
    </row>
    <row r="64" spans="1:26" ht="30.95">
      <c r="A64" s="42" t="s">
        <v>134</v>
      </c>
      <c r="B64" s="53"/>
      <c r="C64" s="47">
        <v>0.02</v>
      </c>
      <c r="D64" s="54"/>
      <c r="E64" s="47">
        <v>0.02</v>
      </c>
      <c r="F64" s="54"/>
      <c r="G64" s="47">
        <v>0.02</v>
      </c>
      <c r="H64" s="54"/>
      <c r="I64" s="49">
        <v>0.03</v>
      </c>
      <c r="J64" s="50">
        <f>B64*C64+D64*E64+F64*G64+H64*I64</f>
        <v>0</v>
      </c>
      <c r="K64" s="44"/>
      <c r="L64" s="44"/>
      <c r="M64" s="44"/>
      <c r="N64" s="44"/>
      <c r="O64" s="44"/>
      <c r="P64" s="44"/>
      <c r="Q64" s="44"/>
      <c r="R64" s="44"/>
      <c r="S64" s="44"/>
      <c r="T64" s="44"/>
      <c r="U64" s="44"/>
      <c r="V64" s="44"/>
      <c r="W64" s="44"/>
      <c r="X64" s="44"/>
      <c r="Y64" s="44"/>
      <c r="Z64" s="44"/>
    </row>
    <row r="65" spans="1:26" ht="15.6">
      <c r="A65" s="57"/>
      <c r="B65" s="53"/>
      <c r="C65" s="47"/>
      <c r="D65" s="54"/>
      <c r="E65" s="47"/>
      <c r="F65" s="54"/>
      <c r="G65" s="47"/>
      <c r="H65" s="54"/>
      <c r="I65" s="49"/>
      <c r="J65" s="50"/>
      <c r="K65" s="44"/>
      <c r="L65" s="44"/>
      <c r="M65" s="44"/>
      <c r="N65" s="44"/>
      <c r="O65" s="44"/>
      <c r="P65" s="44"/>
      <c r="Q65" s="44"/>
      <c r="R65" s="44"/>
      <c r="S65" s="44"/>
      <c r="T65" s="44"/>
      <c r="U65" s="44"/>
      <c r="V65" s="44"/>
      <c r="W65" s="44"/>
      <c r="X65" s="44"/>
      <c r="Y65" s="44"/>
      <c r="Z65" s="44"/>
    </row>
    <row r="66" spans="1:26" ht="15.6">
      <c r="A66" s="57" t="s">
        <v>135</v>
      </c>
      <c r="B66" s="46"/>
      <c r="C66" s="47">
        <v>0.01</v>
      </c>
      <c r="D66" s="48"/>
      <c r="E66" s="47">
        <v>0.01</v>
      </c>
      <c r="F66" s="48"/>
      <c r="G66" s="47">
        <v>0.01</v>
      </c>
      <c r="H66" s="48"/>
      <c r="I66" s="49"/>
      <c r="J66" s="50"/>
      <c r="K66" s="44"/>
      <c r="L66" s="44"/>
      <c r="M66" s="44"/>
      <c r="N66" s="44"/>
      <c r="O66" s="44"/>
      <c r="P66" s="44"/>
      <c r="Q66" s="44"/>
      <c r="R66" s="44"/>
      <c r="S66" s="44"/>
      <c r="T66" s="44"/>
      <c r="U66" s="44"/>
      <c r="V66" s="44"/>
      <c r="W66" s="44"/>
      <c r="X66" s="44"/>
      <c r="Y66" s="44"/>
      <c r="Z66" s="44"/>
    </row>
    <row r="67" spans="1:26" ht="15.6">
      <c r="A67" s="57"/>
      <c r="B67" s="46"/>
      <c r="C67" s="47"/>
      <c r="D67" s="48"/>
      <c r="E67" s="47"/>
      <c r="F67" s="48"/>
      <c r="G67" s="47"/>
      <c r="H67" s="48"/>
      <c r="I67" s="49"/>
      <c r="J67" s="50"/>
      <c r="K67" s="44"/>
      <c r="L67" s="44"/>
      <c r="M67" s="44"/>
      <c r="N67" s="44"/>
      <c r="O67" s="44"/>
      <c r="P67" s="44"/>
      <c r="Q67" s="44"/>
      <c r="R67" s="44"/>
      <c r="S67" s="44"/>
      <c r="T67" s="44"/>
      <c r="U67" s="44"/>
      <c r="V67" s="44"/>
      <c r="W67" s="44"/>
      <c r="X67" s="44"/>
      <c r="Y67" s="44"/>
      <c r="Z67" s="44"/>
    </row>
    <row r="68" spans="1:26" ht="15.6">
      <c r="A68" s="57" t="s">
        <v>136</v>
      </c>
      <c r="B68" s="53"/>
      <c r="C68" s="47">
        <v>0.01</v>
      </c>
      <c r="D68" s="54"/>
      <c r="E68" s="47">
        <v>0.01</v>
      </c>
      <c r="F68" s="54"/>
      <c r="G68" s="47">
        <v>0.01</v>
      </c>
      <c r="H68" s="54"/>
      <c r="I68" s="49"/>
      <c r="J68" s="50"/>
      <c r="K68" s="44"/>
      <c r="L68" s="44"/>
      <c r="M68" s="44"/>
      <c r="N68" s="44"/>
      <c r="O68" s="44"/>
      <c r="P68" s="44"/>
      <c r="Q68" s="44"/>
      <c r="R68" s="44"/>
      <c r="S68" s="44"/>
      <c r="T68" s="44"/>
      <c r="U68" s="44"/>
      <c r="V68" s="44"/>
      <c r="W68" s="44"/>
      <c r="X68" s="44"/>
      <c r="Y68" s="44"/>
      <c r="Z68" s="44"/>
    </row>
    <row r="69" spans="1:26" ht="15.6">
      <c r="A69" s="57"/>
      <c r="B69" s="53"/>
      <c r="C69" s="47"/>
      <c r="D69" s="54"/>
      <c r="E69" s="47"/>
      <c r="F69" s="54"/>
      <c r="G69" s="47"/>
      <c r="H69" s="54"/>
      <c r="I69" s="49"/>
      <c r="J69" s="50"/>
      <c r="K69" s="44"/>
      <c r="L69" s="44"/>
      <c r="M69" s="44"/>
      <c r="N69" s="44"/>
      <c r="O69" s="44"/>
      <c r="P69" s="44"/>
      <c r="Q69" s="44"/>
      <c r="R69" s="44"/>
      <c r="S69" s="44"/>
      <c r="T69" s="44"/>
      <c r="U69" s="44"/>
      <c r="V69" s="44"/>
      <c r="W69" s="44"/>
      <c r="X69" s="44"/>
      <c r="Y69" s="44"/>
      <c r="Z69" s="44"/>
    </row>
    <row r="70" spans="1:26" ht="30.95">
      <c r="A70" s="42" t="s">
        <v>137</v>
      </c>
      <c r="B70" s="46"/>
      <c r="C70" s="47">
        <v>0.03</v>
      </c>
      <c r="D70" s="48"/>
      <c r="E70" s="47">
        <v>2.5000000000000001E-2</v>
      </c>
      <c r="F70" s="48"/>
      <c r="G70" s="47">
        <v>0.02</v>
      </c>
      <c r="H70" s="48"/>
      <c r="I70" s="49">
        <v>0</v>
      </c>
      <c r="J70" s="50">
        <f>B70*C70+D70*E70+F70*G70+H70*I70</f>
        <v>0</v>
      </c>
      <c r="K70" s="44"/>
      <c r="L70" s="44"/>
      <c r="M70" s="44"/>
      <c r="N70" s="44"/>
      <c r="O70" s="44"/>
      <c r="P70" s="44"/>
      <c r="Q70" s="44"/>
      <c r="R70" s="44"/>
      <c r="S70" s="44"/>
      <c r="T70" s="44"/>
      <c r="U70" s="44"/>
      <c r="V70" s="44"/>
      <c r="W70" s="44"/>
      <c r="X70" s="44"/>
      <c r="Y70" s="44"/>
      <c r="Z70" s="44"/>
    </row>
    <row r="71" spans="1:26" ht="15.6">
      <c r="A71" s="57"/>
      <c r="B71" s="46"/>
      <c r="C71" s="47"/>
      <c r="D71" s="48"/>
      <c r="E71" s="47"/>
      <c r="F71" s="48"/>
      <c r="G71" s="47"/>
      <c r="H71" s="48"/>
      <c r="I71" s="49"/>
      <c r="J71" s="50"/>
      <c r="K71" s="44"/>
      <c r="L71" s="44"/>
      <c r="M71" s="44"/>
      <c r="N71" s="44"/>
      <c r="O71" s="44"/>
      <c r="P71" s="44"/>
      <c r="Q71" s="44"/>
      <c r="R71" s="44"/>
      <c r="S71" s="44"/>
      <c r="T71" s="44"/>
      <c r="U71" s="44"/>
      <c r="V71" s="44"/>
      <c r="W71" s="44"/>
      <c r="X71" s="44"/>
      <c r="Y71" s="44"/>
      <c r="Z71" s="44"/>
    </row>
    <row r="72" spans="1:26" ht="15.6">
      <c r="A72" s="42" t="s">
        <v>138</v>
      </c>
      <c r="B72" s="53"/>
      <c r="C72" s="47">
        <v>1.4999999999999999E-2</v>
      </c>
      <c r="D72" s="54"/>
      <c r="E72" s="47">
        <v>0.01</v>
      </c>
      <c r="F72" s="54"/>
      <c r="G72" s="47">
        <v>0.01</v>
      </c>
      <c r="H72" s="54"/>
      <c r="I72" s="49">
        <v>0.01</v>
      </c>
      <c r="J72" s="50">
        <f>B72*C72+D72*E72+F72*G72+H72*I72</f>
        <v>0</v>
      </c>
      <c r="K72" s="44"/>
      <c r="L72" s="44"/>
      <c r="M72" s="44"/>
      <c r="N72" s="44"/>
      <c r="O72" s="44"/>
      <c r="P72" s="44"/>
      <c r="Q72" s="44"/>
      <c r="R72" s="44"/>
      <c r="S72" s="44"/>
      <c r="T72" s="44"/>
      <c r="U72" s="44"/>
      <c r="V72" s="44"/>
      <c r="W72" s="44"/>
      <c r="X72" s="44"/>
      <c r="Y72" s="44"/>
      <c r="Z72" s="44"/>
    </row>
    <row r="73" spans="1:26" ht="15.6">
      <c r="A73" s="57"/>
      <c r="B73" s="53"/>
      <c r="C73" s="47"/>
      <c r="D73" s="54"/>
      <c r="E73" s="47"/>
      <c r="F73" s="54"/>
      <c r="G73" s="47"/>
      <c r="H73" s="54"/>
      <c r="I73" s="49"/>
      <c r="J73" s="50"/>
      <c r="K73" s="44"/>
      <c r="L73" s="44"/>
      <c r="M73" s="44"/>
      <c r="N73" s="44"/>
      <c r="O73" s="44"/>
      <c r="P73" s="44"/>
      <c r="Q73" s="44"/>
      <c r="R73" s="44"/>
      <c r="S73" s="44"/>
      <c r="T73" s="44"/>
      <c r="U73" s="44"/>
      <c r="V73" s="44"/>
      <c r="W73" s="44"/>
      <c r="X73" s="44"/>
      <c r="Y73" s="44"/>
      <c r="Z73" s="44"/>
    </row>
    <row r="74" spans="1:26" ht="36" customHeight="1">
      <c r="A74" s="42" t="s">
        <v>139</v>
      </c>
      <c r="B74" s="46"/>
      <c r="C74" s="47">
        <v>0.02</v>
      </c>
      <c r="D74" s="48"/>
      <c r="E74" s="47">
        <v>1.4999999999999999E-2</v>
      </c>
      <c r="F74" s="48"/>
      <c r="G74" s="47">
        <v>1.4999999999999999E-2</v>
      </c>
      <c r="H74" s="48"/>
      <c r="I74" s="49">
        <v>0</v>
      </c>
      <c r="J74" s="50">
        <f>B74*C74+D74*E74+F74*G74+H74*I74</f>
        <v>0</v>
      </c>
      <c r="K74" s="44"/>
      <c r="L74" s="44"/>
      <c r="M74" s="44"/>
      <c r="N74" s="44"/>
      <c r="O74" s="44"/>
      <c r="P74" s="44"/>
      <c r="Q74" s="44"/>
      <c r="R74" s="44"/>
      <c r="S74" s="44"/>
      <c r="T74" s="44"/>
      <c r="U74" s="44"/>
      <c r="V74" s="44"/>
      <c r="W74" s="44"/>
      <c r="X74" s="44"/>
      <c r="Y74" s="44"/>
      <c r="Z74" s="44"/>
    </row>
    <row r="75" spans="1:26" ht="15.6">
      <c r="A75" s="57"/>
      <c r="B75" s="46"/>
      <c r="C75" s="47"/>
      <c r="D75" s="48"/>
      <c r="E75" s="47"/>
      <c r="F75" s="48"/>
      <c r="G75" s="47"/>
      <c r="H75" s="48"/>
      <c r="I75" s="49"/>
      <c r="J75" s="50"/>
      <c r="K75" s="44"/>
      <c r="L75" s="44"/>
      <c r="M75" s="44"/>
      <c r="N75" s="44"/>
      <c r="O75" s="44"/>
      <c r="P75" s="44"/>
      <c r="Q75" s="44"/>
      <c r="R75" s="44"/>
      <c r="S75" s="44"/>
      <c r="T75" s="44"/>
      <c r="U75" s="44"/>
      <c r="V75" s="44"/>
      <c r="W75" s="44"/>
      <c r="X75" s="44"/>
      <c r="Y75" s="44"/>
      <c r="Z75" s="44"/>
    </row>
    <row r="76" spans="1:26" ht="34.5" customHeight="1">
      <c r="A76" s="42" t="s">
        <v>140</v>
      </c>
      <c r="B76" s="53">
        <v>20</v>
      </c>
      <c r="C76" s="47">
        <v>1.4999999999999999E-2</v>
      </c>
      <c r="D76" s="54"/>
      <c r="E76" s="47">
        <v>0.02</v>
      </c>
      <c r="F76" s="54"/>
      <c r="G76" s="47">
        <v>0.02</v>
      </c>
      <c r="H76" s="54"/>
      <c r="I76" s="49">
        <v>0.05</v>
      </c>
      <c r="J76" s="50">
        <f>B76*C76+D76*E76+F76*G76+H76*I76</f>
        <v>0.3</v>
      </c>
      <c r="K76" s="44"/>
      <c r="L76" s="44"/>
      <c r="M76" s="44"/>
      <c r="N76" s="44"/>
      <c r="O76" s="44"/>
      <c r="P76" s="44"/>
      <c r="Q76" s="44"/>
      <c r="R76" s="44"/>
      <c r="S76" s="44"/>
      <c r="T76" s="44"/>
      <c r="U76" s="44"/>
      <c r="V76" s="44"/>
      <c r="W76" s="44"/>
      <c r="X76" s="44"/>
      <c r="Y76" s="44"/>
      <c r="Z76" s="44"/>
    </row>
    <row r="77" spans="1:26" ht="131.1" customHeight="1">
      <c r="A77" s="57"/>
      <c r="B77" s="56" t="s">
        <v>141</v>
      </c>
      <c r="C77" s="47"/>
      <c r="D77" s="54"/>
      <c r="E77" s="47"/>
      <c r="F77" s="54"/>
      <c r="G77" s="47"/>
      <c r="H77" s="54"/>
      <c r="I77" s="49"/>
      <c r="J77" s="50"/>
      <c r="K77" s="44"/>
      <c r="L77" s="44"/>
      <c r="M77" s="44"/>
      <c r="N77" s="44"/>
      <c r="O77" s="44"/>
      <c r="P77" s="44"/>
      <c r="Q77" s="44"/>
      <c r="R77" s="44"/>
      <c r="S77" s="44"/>
      <c r="T77" s="44"/>
      <c r="U77" s="44"/>
      <c r="V77" s="44"/>
      <c r="W77" s="44"/>
      <c r="X77" s="44"/>
      <c r="Y77" s="44"/>
      <c r="Z77" s="44"/>
    </row>
    <row r="78" spans="1:26" ht="15.6">
      <c r="A78" s="42" t="s">
        <v>142</v>
      </c>
      <c r="B78" s="46"/>
      <c r="C78" s="47">
        <v>0.01</v>
      </c>
      <c r="D78" s="48"/>
      <c r="E78" s="47">
        <v>0.02</v>
      </c>
      <c r="F78" s="48"/>
      <c r="G78" s="47">
        <v>0.02</v>
      </c>
      <c r="H78" s="48"/>
      <c r="I78" s="49">
        <v>0</v>
      </c>
      <c r="J78" s="50">
        <f>B78*C78+D78*E78+F78*G78+H78*I78</f>
        <v>0</v>
      </c>
      <c r="K78" s="44"/>
      <c r="L78" s="44"/>
      <c r="M78" s="44"/>
      <c r="N78" s="44"/>
      <c r="O78" s="44"/>
      <c r="P78" s="44"/>
      <c r="Q78" s="44"/>
      <c r="R78" s="44"/>
      <c r="S78" s="44"/>
      <c r="T78" s="44"/>
      <c r="U78" s="44"/>
      <c r="V78" s="44"/>
      <c r="W78" s="44"/>
      <c r="X78" s="44"/>
      <c r="Y78" s="44"/>
      <c r="Z78" s="44"/>
    </row>
    <row r="79" spans="1:26" ht="15.6">
      <c r="A79" s="57"/>
      <c r="B79" s="46"/>
      <c r="C79" s="47"/>
      <c r="D79" s="48"/>
      <c r="E79" s="47"/>
      <c r="F79" s="48"/>
      <c r="G79" s="47"/>
      <c r="H79" s="48"/>
      <c r="I79" s="49"/>
      <c r="J79" s="50"/>
      <c r="K79" s="44"/>
      <c r="L79" s="44"/>
      <c r="M79" s="44"/>
      <c r="N79" s="44"/>
      <c r="O79" s="44"/>
      <c r="P79" s="44"/>
      <c r="Q79" s="44"/>
      <c r="R79" s="44"/>
      <c r="S79" s="44"/>
      <c r="T79" s="44"/>
      <c r="U79" s="44"/>
      <c r="V79" s="44"/>
      <c r="W79" s="44"/>
      <c r="X79" s="44"/>
      <c r="Y79" s="44"/>
      <c r="Z79" s="44"/>
    </row>
    <row r="80" spans="1:26" ht="15.6">
      <c r="A80" s="57" t="s">
        <v>143</v>
      </c>
      <c r="B80" s="46"/>
      <c r="C80" s="47">
        <v>0</v>
      </c>
      <c r="D80" s="48"/>
      <c r="E80" s="47">
        <v>0.02</v>
      </c>
      <c r="F80" s="48">
        <v>7</v>
      </c>
      <c r="G80" s="47">
        <v>0.02</v>
      </c>
      <c r="H80" s="48"/>
      <c r="I80" s="49">
        <v>0.03</v>
      </c>
      <c r="J80" s="50">
        <f>B80*C80+D80*E80+F80*G80+H80*I80</f>
        <v>0.14000000000000001</v>
      </c>
      <c r="K80" s="44"/>
      <c r="L80" s="44"/>
      <c r="M80" s="44"/>
      <c r="N80" s="44"/>
      <c r="O80" s="44"/>
      <c r="P80" s="44"/>
      <c r="Q80" s="44"/>
      <c r="R80" s="44"/>
      <c r="S80" s="44"/>
      <c r="T80" s="44"/>
      <c r="U80" s="44"/>
      <c r="V80" s="44"/>
      <c r="W80" s="44"/>
      <c r="X80" s="44"/>
      <c r="Y80" s="44"/>
      <c r="Z80" s="44"/>
    </row>
    <row r="81" spans="1:26" ht="33" customHeight="1">
      <c r="A81" s="57"/>
      <c r="B81" s="102"/>
      <c r="C81" s="47"/>
      <c r="D81" s="54"/>
      <c r="E81" s="47"/>
      <c r="F81" s="98" t="s">
        <v>144</v>
      </c>
      <c r="G81" s="47"/>
      <c r="H81" s="54"/>
      <c r="I81" s="49"/>
      <c r="J81" s="50"/>
      <c r="K81" s="44"/>
      <c r="L81" s="44"/>
      <c r="M81" s="44"/>
      <c r="N81" s="44"/>
      <c r="O81" s="44"/>
      <c r="P81" s="44"/>
      <c r="Q81" s="44"/>
      <c r="R81" s="44"/>
      <c r="S81" s="44"/>
      <c r="T81" s="44"/>
      <c r="U81" s="44"/>
      <c r="V81" s="44"/>
      <c r="W81" s="44"/>
      <c r="X81" s="44"/>
      <c r="Y81" s="44"/>
      <c r="Z81" s="44"/>
    </row>
    <row r="82" spans="1:26" ht="15.6">
      <c r="A82" s="42" t="s">
        <v>145</v>
      </c>
      <c r="B82" s="53"/>
      <c r="C82" s="47">
        <v>0.01</v>
      </c>
      <c r="D82" s="54"/>
      <c r="E82" s="47">
        <v>0.01</v>
      </c>
      <c r="F82" s="54"/>
      <c r="G82" s="47">
        <v>0.01</v>
      </c>
      <c r="H82" s="54"/>
      <c r="I82" s="49">
        <v>0.02</v>
      </c>
      <c r="J82" s="50">
        <f>B82*C82+D82*E82+F82*G82+H82*I82</f>
        <v>0</v>
      </c>
      <c r="K82" s="44"/>
      <c r="L82" s="44"/>
      <c r="M82" s="44"/>
      <c r="N82" s="44"/>
      <c r="O82" s="44"/>
      <c r="P82" s="44"/>
      <c r="Q82" s="44"/>
      <c r="R82" s="44"/>
      <c r="S82" s="44"/>
      <c r="T82" s="44"/>
      <c r="U82" s="44"/>
      <c r="V82" s="44"/>
      <c r="W82" s="44"/>
      <c r="X82" s="44"/>
      <c r="Y82" s="44"/>
      <c r="Z82" s="44"/>
    </row>
    <row r="83" spans="1:26" ht="15.6">
      <c r="A83" s="57"/>
      <c r="B83" s="55"/>
      <c r="C83" s="47"/>
      <c r="D83" s="48"/>
      <c r="E83" s="47"/>
      <c r="F83" s="48"/>
      <c r="G83" s="47"/>
      <c r="H83" s="48"/>
      <c r="I83" s="49"/>
      <c r="J83" s="50"/>
      <c r="K83" s="44"/>
      <c r="L83" s="44"/>
      <c r="M83" s="44"/>
      <c r="N83" s="44"/>
      <c r="O83" s="44"/>
      <c r="P83" s="44"/>
      <c r="Q83" s="44"/>
      <c r="R83" s="44"/>
      <c r="S83" s="44"/>
      <c r="T83" s="44"/>
      <c r="U83" s="44"/>
      <c r="V83" s="44"/>
      <c r="W83" s="44"/>
      <c r="X83" s="44"/>
      <c r="Y83" s="44"/>
      <c r="Z83" s="44"/>
    </row>
    <row r="84" spans="1:26" ht="15.6">
      <c r="A84" s="42" t="s">
        <v>146</v>
      </c>
      <c r="B84" s="46"/>
      <c r="C84" s="47">
        <v>0</v>
      </c>
      <c r="D84" s="48"/>
      <c r="E84" s="47">
        <v>0.01</v>
      </c>
      <c r="F84" s="48"/>
      <c r="G84" s="47">
        <v>0.01</v>
      </c>
      <c r="H84" s="48"/>
      <c r="I84" s="49">
        <v>0.04</v>
      </c>
      <c r="J84" s="50">
        <f>B84*C84+D84*E84+F84*G84+H84*I84</f>
        <v>0</v>
      </c>
      <c r="K84" s="44"/>
      <c r="L84" s="44"/>
      <c r="M84" s="44"/>
      <c r="N84" s="44"/>
      <c r="O84" s="44"/>
      <c r="P84" s="44"/>
      <c r="Q84" s="44"/>
      <c r="R84" s="44"/>
      <c r="S84" s="44"/>
      <c r="T84" s="44"/>
      <c r="U84" s="44"/>
      <c r="V84" s="44"/>
      <c r="W84" s="44"/>
      <c r="X84" s="44"/>
      <c r="Y84" s="44"/>
      <c r="Z84" s="44"/>
    </row>
    <row r="85" spans="1:26" ht="15.6">
      <c r="A85" s="57"/>
      <c r="B85" s="56"/>
      <c r="C85" s="47"/>
      <c r="D85" s="54"/>
      <c r="E85" s="47"/>
      <c r="F85" s="54"/>
      <c r="G85" s="47"/>
      <c r="H85" s="54"/>
      <c r="I85" s="49"/>
      <c r="J85" s="50"/>
      <c r="K85" s="44"/>
      <c r="L85" s="44"/>
      <c r="M85" s="44"/>
      <c r="N85" s="44"/>
      <c r="O85" s="44"/>
      <c r="P85" s="44"/>
      <c r="Q85" s="44"/>
      <c r="R85" s="44"/>
      <c r="S85" s="44"/>
      <c r="T85" s="44"/>
      <c r="U85" s="44"/>
      <c r="V85" s="44"/>
      <c r="W85" s="44"/>
      <c r="X85" s="44"/>
      <c r="Y85" s="44"/>
      <c r="Z85" s="44"/>
    </row>
    <row r="86" spans="1:26" ht="15.6">
      <c r="A86" s="42" t="s">
        <v>147</v>
      </c>
      <c r="B86" s="53"/>
      <c r="C86" s="47">
        <v>0.02</v>
      </c>
      <c r="D86" s="54"/>
      <c r="E86" s="47">
        <v>0.01</v>
      </c>
      <c r="F86" s="54"/>
      <c r="G86" s="47">
        <v>1.4999999999999999E-2</v>
      </c>
      <c r="H86" s="54"/>
      <c r="I86" s="49">
        <v>0.04</v>
      </c>
      <c r="J86" s="50">
        <f>B86*C86+D86*E86+F86*G86+H86*I86</f>
        <v>0</v>
      </c>
      <c r="K86" s="44"/>
      <c r="L86" s="44"/>
      <c r="M86" s="44"/>
      <c r="N86" s="44"/>
      <c r="O86" s="44"/>
      <c r="P86" s="44"/>
      <c r="Q86" s="44"/>
      <c r="R86" s="44"/>
      <c r="S86" s="44"/>
      <c r="T86" s="44"/>
      <c r="U86" s="44"/>
      <c r="V86" s="44"/>
      <c r="W86" s="44"/>
      <c r="X86" s="44"/>
      <c r="Y86" s="44"/>
      <c r="Z86" s="44"/>
    </row>
    <row r="87" spans="1:26" ht="15.6">
      <c r="A87" s="57"/>
      <c r="B87" s="55"/>
      <c r="C87" s="47"/>
      <c r="D87" s="48"/>
      <c r="E87" s="47"/>
      <c r="F87" s="48"/>
      <c r="G87" s="47"/>
      <c r="H87" s="48"/>
      <c r="I87" s="49"/>
      <c r="J87" s="50"/>
      <c r="K87" s="44"/>
      <c r="L87" s="44"/>
      <c r="M87" s="44"/>
      <c r="N87" s="44"/>
      <c r="O87" s="44"/>
      <c r="P87" s="44"/>
      <c r="Q87" s="44"/>
      <c r="R87" s="44"/>
      <c r="S87" s="44"/>
      <c r="T87" s="44"/>
      <c r="U87" s="44"/>
      <c r="V87" s="44"/>
      <c r="W87" s="44"/>
      <c r="X87" s="44"/>
      <c r="Y87" s="44"/>
      <c r="Z87" s="44"/>
    </row>
    <row r="88" spans="1:26" ht="15.6">
      <c r="A88" s="57" t="s">
        <v>148</v>
      </c>
      <c r="B88" s="46"/>
      <c r="C88" s="47">
        <v>0</v>
      </c>
      <c r="D88" s="48">
        <v>15</v>
      </c>
      <c r="E88" s="47">
        <v>0.01</v>
      </c>
      <c r="F88" s="48"/>
      <c r="G88" s="47">
        <v>0.01</v>
      </c>
      <c r="H88" s="48"/>
      <c r="I88" s="49">
        <v>0.04</v>
      </c>
      <c r="J88" s="50">
        <f>B88*C88+D88*E88+F88*G88+H88*I88</f>
        <v>0.15</v>
      </c>
      <c r="K88" s="44"/>
      <c r="L88" s="44"/>
      <c r="M88" s="44"/>
      <c r="N88" s="44"/>
      <c r="O88" s="44"/>
      <c r="P88" s="44"/>
      <c r="Q88" s="44"/>
      <c r="R88" s="44"/>
      <c r="S88" s="44"/>
      <c r="T88" s="44"/>
      <c r="U88" s="44"/>
      <c r="V88" s="44"/>
      <c r="W88" s="44"/>
      <c r="X88" s="44"/>
      <c r="Y88" s="44"/>
      <c r="Z88" s="44"/>
    </row>
    <row r="89" spans="1:26" ht="360.95" customHeight="1">
      <c r="A89" s="57"/>
      <c r="B89" s="120" t="s">
        <v>149</v>
      </c>
      <c r="C89" s="47"/>
      <c r="D89" s="85" t="s">
        <v>150</v>
      </c>
      <c r="E89" s="47"/>
      <c r="F89" s="48"/>
      <c r="G89" s="47"/>
      <c r="H89" s="48"/>
      <c r="I89" s="49"/>
      <c r="J89" s="50"/>
      <c r="K89" s="44"/>
      <c r="L89" s="44"/>
      <c r="M89" s="44"/>
      <c r="N89" s="44"/>
      <c r="O89" s="44"/>
      <c r="P89" s="44"/>
      <c r="Q89" s="44"/>
      <c r="R89" s="44"/>
      <c r="S89" s="44"/>
      <c r="T89" s="44"/>
      <c r="U89" s="44"/>
      <c r="V89" s="44"/>
      <c r="W89" s="44"/>
      <c r="X89" s="44"/>
      <c r="Y89" s="44"/>
      <c r="Z89" s="44"/>
    </row>
    <row r="90" spans="1:26" ht="15.75" customHeight="1">
      <c r="A90" s="45" t="s">
        <v>151</v>
      </c>
      <c r="B90" s="53"/>
      <c r="C90" s="47">
        <v>0</v>
      </c>
      <c r="D90" s="54"/>
      <c r="E90" s="47">
        <v>0.02</v>
      </c>
      <c r="F90" s="54"/>
      <c r="G90" s="47">
        <v>0.02</v>
      </c>
      <c r="H90" s="54"/>
      <c r="I90" s="49">
        <v>0.15</v>
      </c>
      <c r="J90" s="50">
        <f>B90*C90+D90*E90+F90*G90+H90*I90</f>
        <v>0</v>
      </c>
      <c r="K90" s="44"/>
      <c r="L90" s="44"/>
      <c r="M90" s="44"/>
      <c r="N90" s="44"/>
      <c r="O90" s="44"/>
      <c r="P90" s="44"/>
      <c r="Q90" s="44"/>
      <c r="R90" s="44"/>
      <c r="S90" s="44"/>
      <c r="T90" s="44"/>
      <c r="U90" s="44"/>
      <c r="V90" s="44"/>
      <c r="W90" s="44"/>
      <c r="X90" s="44"/>
      <c r="Y90" s="44"/>
      <c r="Z90" s="44"/>
    </row>
    <row r="91" spans="1:26" ht="15.75" customHeight="1">
      <c r="A91" s="121"/>
      <c r="B91" s="53"/>
      <c r="C91" s="47"/>
      <c r="D91" s="54"/>
      <c r="E91" s="47"/>
      <c r="F91" s="54"/>
      <c r="G91" s="47"/>
      <c r="H91" s="54"/>
      <c r="I91" s="49"/>
      <c r="J91" s="50"/>
      <c r="K91" s="44"/>
      <c r="L91" s="44"/>
      <c r="M91" s="44"/>
      <c r="N91" s="44"/>
      <c r="O91" s="44"/>
      <c r="P91" s="44"/>
      <c r="Q91" s="44"/>
      <c r="R91" s="44"/>
      <c r="S91" s="44"/>
      <c r="T91" s="44"/>
      <c r="U91" s="44"/>
      <c r="V91" s="44"/>
      <c r="W91" s="44"/>
      <c r="X91" s="44"/>
      <c r="Y91" s="44"/>
      <c r="Z91" s="44"/>
    </row>
    <row r="92" spans="1:26" ht="15.75" customHeight="1">
      <c r="A92" s="119" t="s">
        <v>152</v>
      </c>
      <c r="B92" s="58">
        <f>SUMPRODUCT(B2:B91,C2:C91)</f>
        <v>3.7499999999999996</v>
      </c>
      <c r="C92" s="59">
        <f>SUM(C2:C90)</f>
        <v>1.0000000000000007</v>
      </c>
      <c r="D92" s="60">
        <f>SUMPRODUCT(D2:D91,E2:E91)</f>
        <v>0.15</v>
      </c>
      <c r="E92" s="59">
        <f>SUM(E2:E90)</f>
        <v>1.0000000000000007</v>
      </c>
      <c r="F92" s="60">
        <f>SUMPRODUCT(F2:F91,G2:G91)</f>
        <v>0.14000000000000001</v>
      </c>
      <c r="G92" s="59">
        <f>SUM(G2:G90)</f>
        <v>1.0000000000000007</v>
      </c>
      <c r="H92" s="60">
        <f>SUMPRODUCT(H2:H91,I2:I91)</f>
        <v>0</v>
      </c>
      <c r="I92" s="59">
        <f>SUM(I2:I90)</f>
        <v>1.0000000000000004</v>
      </c>
      <c r="J92" s="61">
        <f>SUM(J2:J90)</f>
        <v>4.04</v>
      </c>
      <c r="K92" s="25" t="s">
        <v>153</v>
      </c>
      <c r="L92" s="44"/>
      <c r="M92" s="44"/>
      <c r="N92" s="44"/>
      <c r="O92" s="44"/>
      <c r="P92" s="44"/>
      <c r="Q92" s="44"/>
      <c r="R92" s="44"/>
      <c r="S92" s="44"/>
      <c r="T92" s="44"/>
      <c r="U92" s="44"/>
      <c r="V92" s="44"/>
      <c r="W92" s="44"/>
      <c r="X92" s="44"/>
      <c r="Y92" s="44"/>
      <c r="Z92" s="44"/>
    </row>
    <row r="93" spans="1:26" ht="15.75" customHeight="1">
      <c r="A93" s="44"/>
      <c r="B93" s="62"/>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25" t="s">
        <v>154</v>
      </c>
      <c r="B94" s="62"/>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25" t="s">
        <v>155</v>
      </c>
      <c r="B95" s="62"/>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25"/>
      <c r="B96" s="62"/>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2.75" customHeight="1">
      <c r="A97" s="25" t="s">
        <v>156</v>
      </c>
      <c r="B97" s="62"/>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25" t="s">
        <v>157</v>
      </c>
      <c r="B98" s="62"/>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25" t="s">
        <v>158</v>
      </c>
      <c r="B99" s="62"/>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25" t="s">
        <v>159</v>
      </c>
      <c r="B100" s="62"/>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25"/>
      <c r="B101" s="62"/>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7.25" customHeight="1">
      <c r="A102" s="25" t="s">
        <v>160</v>
      </c>
      <c r="B102" s="62"/>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25"/>
      <c r="B103" s="62"/>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25" t="s">
        <v>161</v>
      </c>
      <c r="B104" s="62"/>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62"/>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62"/>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62"/>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62"/>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62"/>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62"/>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62"/>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62"/>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62"/>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62"/>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62"/>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62"/>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62"/>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62"/>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62"/>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62"/>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62"/>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62"/>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62"/>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62"/>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62"/>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62"/>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62"/>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62"/>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62"/>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62"/>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62"/>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62"/>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62"/>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62"/>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62"/>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62"/>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62"/>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62"/>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62"/>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62"/>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62"/>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62"/>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62"/>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62"/>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62"/>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62"/>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62"/>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62"/>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62"/>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62"/>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62"/>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62"/>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62"/>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62"/>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62"/>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62"/>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62"/>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62"/>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62"/>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62"/>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62"/>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62"/>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62"/>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62"/>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62"/>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62"/>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62"/>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62"/>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62"/>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62"/>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62"/>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62"/>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62"/>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62"/>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62"/>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62"/>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62"/>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62"/>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62"/>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62"/>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62"/>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62"/>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62"/>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62"/>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62"/>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62"/>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62"/>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62"/>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62"/>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62"/>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62"/>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62"/>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62"/>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62"/>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62"/>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62"/>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62"/>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62"/>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62"/>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62"/>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62"/>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62"/>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62"/>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62"/>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62"/>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62"/>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62"/>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62"/>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62"/>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62"/>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62"/>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62"/>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62"/>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62"/>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62"/>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62"/>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62"/>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62"/>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62"/>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62"/>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62"/>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62"/>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62"/>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62"/>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62"/>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62"/>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62"/>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62"/>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62"/>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62"/>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62"/>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62"/>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62"/>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62"/>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62"/>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62"/>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62"/>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62"/>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62"/>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62"/>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62"/>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62"/>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62"/>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62"/>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62"/>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62"/>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62"/>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62"/>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62"/>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62"/>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62"/>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62"/>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62"/>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62"/>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62"/>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62"/>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62"/>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62"/>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62"/>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62"/>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62"/>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62"/>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62"/>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62"/>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62"/>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62"/>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62"/>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62"/>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62"/>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62"/>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62"/>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62"/>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62"/>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62"/>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62"/>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62"/>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62"/>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62"/>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62"/>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62"/>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62"/>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62"/>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62"/>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62"/>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62"/>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62"/>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62"/>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62"/>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62"/>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62"/>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62"/>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62"/>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62"/>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62"/>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62"/>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62"/>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62"/>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62"/>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62"/>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62"/>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62"/>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62"/>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62"/>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62"/>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62"/>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62"/>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62"/>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62"/>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62"/>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62"/>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62"/>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62"/>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62"/>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62"/>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62"/>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62"/>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62"/>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62"/>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62"/>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62"/>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62"/>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62"/>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62"/>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62"/>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62"/>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62"/>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62"/>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62"/>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62"/>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62"/>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62"/>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62"/>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62"/>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62"/>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62"/>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62"/>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62"/>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62"/>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62"/>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62"/>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62"/>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62"/>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62"/>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62"/>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62"/>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62"/>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62"/>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62"/>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62"/>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62"/>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62"/>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62"/>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62"/>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62"/>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62"/>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62"/>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62"/>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62"/>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62"/>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62"/>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62"/>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62"/>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62"/>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62"/>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62"/>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62"/>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62"/>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62"/>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62"/>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62"/>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62"/>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62"/>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62"/>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62"/>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62"/>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62"/>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62"/>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62"/>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62"/>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62"/>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62"/>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62"/>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62"/>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62"/>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62"/>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62"/>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62"/>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62"/>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62"/>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62"/>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62"/>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62"/>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62"/>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62"/>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62"/>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62"/>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62"/>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62"/>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62"/>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62"/>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62"/>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62"/>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62"/>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62"/>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62"/>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62"/>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62"/>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62"/>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62"/>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62"/>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62"/>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62"/>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62"/>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62"/>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62"/>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62"/>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62"/>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62"/>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62"/>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62"/>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62"/>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62"/>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62"/>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62"/>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62"/>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62"/>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62"/>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62"/>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62"/>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62"/>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62"/>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62"/>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62"/>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62"/>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62"/>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62"/>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62"/>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62"/>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62"/>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62"/>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62"/>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62"/>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62"/>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62"/>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62"/>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62"/>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62"/>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62"/>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62"/>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62"/>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62"/>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62"/>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62"/>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62"/>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62"/>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62"/>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62"/>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62"/>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62"/>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62"/>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62"/>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62"/>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62"/>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62"/>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62"/>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62"/>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62"/>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62"/>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62"/>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62"/>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62"/>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62"/>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62"/>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62"/>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62"/>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62"/>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62"/>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62"/>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62"/>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62"/>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62"/>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62"/>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62"/>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62"/>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62"/>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62"/>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62"/>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62"/>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62"/>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62"/>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62"/>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62"/>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62"/>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62"/>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62"/>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62"/>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62"/>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62"/>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62"/>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62"/>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62"/>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62"/>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62"/>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62"/>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62"/>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62"/>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62"/>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62"/>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62"/>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62"/>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62"/>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62"/>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62"/>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62"/>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62"/>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62"/>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62"/>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62"/>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62"/>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62"/>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62"/>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62"/>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62"/>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62"/>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62"/>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62"/>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62"/>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62"/>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62"/>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62"/>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62"/>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62"/>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62"/>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62"/>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62"/>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62"/>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62"/>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62"/>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62"/>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62"/>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62"/>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62"/>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62"/>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62"/>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62"/>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62"/>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62"/>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62"/>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62"/>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62"/>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62"/>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62"/>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62"/>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62"/>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62"/>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62"/>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62"/>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62"/>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62"/>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62"/>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62"/>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62"/>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62"/>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62"/>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62"/>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62"/>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62"/>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62"/>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62"/>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62"/>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62"/>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62"/>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62"/>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62"/>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62"/>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62"/>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62"/>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62"/>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62"/>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62"/>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62"/>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62"/>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62"/>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62"/>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62"/>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62"/>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62"/>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62"/>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62"/>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62"/>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62"/>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62"/>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62"/>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62"/>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62"/>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62"/>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62"/>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62"/>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62"/>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62"/>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62"/>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62"/>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62"/>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62"/>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62"/>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62"/>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62"/>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62"/>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62"/>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62"/>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62"/>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62"/>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62"/>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62"/>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62"/>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62"/>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62"/>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62"/>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62"/>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62"/>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62"/>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62"/>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62"/>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62"/>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62"/>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62"/>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62"/>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62"/>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62"/>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62"/>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62"/>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62"/>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62"/>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62"/>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62"/>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62"/>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62"/>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62"/>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62"/>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62"/>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62"/>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62"/>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62"/>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62"/>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62"/>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62"/>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62"/>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62"/>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62"/>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62"/>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62"/>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62"/>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62"/>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62"/>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62"/>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62"/>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62"/>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62"/>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62"/>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62"/>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62"/>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62"/>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62"/>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62"/>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62"/>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62"/>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62"/>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62"/>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62"/>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62"/>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62"/>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62"/>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62"/>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62"/>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62"/>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62"/>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62"/>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62"/>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62"/>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62"/>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62"/>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62"/>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62"/>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62"/>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62"/>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62"/>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62"/>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62"/>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62"/>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62"/>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62"/>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62"/>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62"/>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62"/>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62"/>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62"/>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62"/>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62"/>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62"/>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62"/>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62"/>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62"/>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62"/>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62"/>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62"/>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62"/>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62"/>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62"/>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62"/>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62"/>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62"/>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62"/>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62"/>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62"/>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62"/>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62"/>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62"/>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62"/>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62"/>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62"/>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62"/>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62"/>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62"/>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62"/>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62"/>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62"/>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62"/>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62"/>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62"/>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62"/>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62"/>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62"/>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62"/>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62"/>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62"/>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62"/>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62"/>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62"/>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62"/>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62"/>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62"/>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62"/>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62"/>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62"/>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62"/>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62"/>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62"/>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62"/>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62"/>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62"/>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62"/>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62"/>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62"/>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62"/>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62"/>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62"/>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62"/>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62"/>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62"/>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62"/>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62"/>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62"/>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62"/>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62"/>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62"/>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62"/>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62"/>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62"/>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62"/>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62"/>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62"/>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62"/>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62"/>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62"/>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62"/>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62"/>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62"/>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62"/>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62"/>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62"/>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62"/>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62"/>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62"/>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62"/>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62"/>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62"/>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62"/>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62"/>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62"/>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62"/>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62"/>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62"/>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62"/>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62"/>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62"/>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62"/>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62"/>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62"/>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62"/>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62"/>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62"/>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62"/>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62"/>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62"/>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62"/>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62"/>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62"/>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62"/>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62"/>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62"/>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62"/>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62"/>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62"/>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62"/>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62"/>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62"/>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62"/>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62"/>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62"/>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62"/>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62"/>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62"/>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62"/>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62"/>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62"/>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62"/>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62"/>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62"/>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62"/>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62"/>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62"/>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62"/>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62"/>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62"/>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62"/>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62"/>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62"/>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62"/>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62"/>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62"/>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62"/>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62"/>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62"/>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62"/>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62"/>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62"/>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62"/>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62"/>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62"/>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62"/>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62"/>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62"/>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62"/>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62"/>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62"/>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62"/>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62"/>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62"/>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62"/>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62"/>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62"/>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62"/>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62"/>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62"/>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62"/>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62"/>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62"/>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62"/>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62"/>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62"/>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62"/>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62"/>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62"/>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62"/>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62"/>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62"/>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62"/>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62"/>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62"/>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62"/>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62"/>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62"/>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62"/>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62"/>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62"/>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62"/>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62"/>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62"/>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62"/>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62"/>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62"/>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62"/>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62"/>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62"/>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62"/>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62"/>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62"/>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62"/>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62"/>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62"/>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62"/>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62"/>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62"/>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62"/>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62"/>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62"/>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62"/>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62"/>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62"/>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62"/>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62"/>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62"/>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62"/>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62"/>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62"/>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62"/>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62"/>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62"/>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62"/>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62"/>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62"/>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62"/>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62"/>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62"/>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62"/>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62"/>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62"/>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62"/>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62"/>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62"/>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62"/>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62"/>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62"/>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62"/>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62"/>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62"/>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62"/>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62"/>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62"/>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62"/>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62"/>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62"/>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62"/>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62"/>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62"/>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62"/>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62"/>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62"/>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62"/>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62"/>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62"/>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62"/>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62"/>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62"/>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62"/>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62"/>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62"/>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62"/>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62"/>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62"/>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62"/>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62"/>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62"/>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62"/>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62"/>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62"/>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62"/>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62"/>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62"/>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62"/>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62"/>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62"/>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62"/>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62"/>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62"/>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62"/>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62"/>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62"/>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62"/>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62"/>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62"/>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62"/>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62"/>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62"/>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62"/>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62"/>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62"/>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62"/>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62"/>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62"/>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62"/>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62"/>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62"/>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62"/>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62"/>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62"/>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62"/>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62"/>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44"/>
      <c r="B999" s="62"/>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44"/>
      <c r="B1000" s="62"/>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3" bottom="0.3"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C6" zoomScale="70" zoomScaleNormal="70" workbookViewId="0">
      <selection activeCell="C4" sqref="C4"/>
    </sheetView>
  </sheetViews>
  <sheetFormatPr defaultColWidth="11.25" defaultRowHeight="15" customHeight="1"/>
  <cols>
    <col min="1" max="1" width="31.75" customWidth="1"/>
    <col min="2" max="4" width="47.875" customWidth="1"/>
    <col min="5" max="5" width="13" customWidth="1"/>
    <col min="6" max="6" width="14.625" customWidth="1"/>
    <col min="7" max="26" width="8.625" customWidth="1"/>
  </cols>
  <sheetData>
    <row r="1" spans="1:26" ht="15.75" customHeight="1">
      <c r="A1" s="122"/>
      <c r="B1" s="142" t="s">
        <v>162</v>
      </c>
      <c r="C1" s="159"/>
      <c r="D1" s="154"/>
      <c r="E1" s="4"/>
      <c r="F1" s="4"/>
      <c r="G1" s="4"/>
      <c r="H1" s="4"/>
      <c r="I1" s="4"/>
      <c r="J1" s="4"/>
      <c r="K1" s="4"/>
      <c r="L1" s="4"/>
      <c r="M1" s="4"/>
      <c r="N1" s="4"/>
      <c r="O1" s="4"/>
      <c r="P1" s="4"/>
      <c r="Q1" s="4"/>
      <c r="R1" s="4"/>
      <c r="S1" s="4"/>
      <c r="T1" s="4"/>
      <c r="U1" s="4"/>
      <c r="V1" s="4"/>
      <c r="W1" s="4"/>
      <c r="X1" s="4"/>
      <c r="Y1" s="4"/>
      <c r="Z1" s="4"/>
    </row>
    <row r="2" spans="1:26" ht="66" customHeight="1">
      <c r="A2" s="123" t="s">
        <v>163</v>
      </c>
      <c r="B2" s="42" t="s">
        <v>164</v>
      </c>
      <c r="C2" s="42" t="s">
        <v>165</v>
      </c>
      <c r="D2" s="42" t="s">
        <v>166</v>
      </c>
      <c r="E2" s="63"/>
      <c r="F2" s="64"/>
      <c r="G2" s="4"/>
      <c r="H2" s="4"/>
      <c r="I2" s="4"/>
      <c r="J2" s="4"/>
      <c r="K2" s="4"/>
      <c r="L2" s="4"/>
      <c r="M2" s="4"/>
      <c r="N2" s="4"/>
      <c r="O2" s="4"/>
      <c r="P2" s="4"/>
      <c r="Q2" s="4"/>
      <c r="R2" s="4"/>
      <c r="S2" s="4"/>
      <c r="T2" s="4"/>
      <c r="U2" s="4"/>
      <c r="V2" s="4"/>
      <c r="W2" s="4"/>
      <c r="X2" s="4"/>
      <c r="Y2" s="4"/>
      <c r="Z2" s="4"/>
    </row>
    <row r="3" spans="1:26" ht="15.75" customHeight="1">
      <c r="A3" s="65" t="s">
        <v>167</v>
      </c>
      <c r="B3" s="30"/>
      <c r="C3" s="30">
        <v>9</v>
      </c>
      <c r="D3" s="30"/>
      <c r="E3" s="4"/>
      <c r="F3" s="4"/>
      <c r="G3" s="4"/>
      <c r="H3" s="4"/>
      <c r="I3" s="4"/>
      <c r="J3" s="4"/>
      <c r="K3" s="4"/>
      <c r="L3" s="4"/>
      <c r="M3" s="4"/>
      <c r="N3" s="4"/>
      <c r="O3" s="4"/>
      <c r="P3" s="4"/>
      <c r="Q3" s="4"/>
      <c r="R3" s="4"/>
      <c r="S3" s="4"/>
      <c r="T3" s="4"/>
      <c r="U3" s="4"/>
      <c r="V3" s="4"/>
      <c r="W3" s="4"/>
      <c r="X3" s="4"/>
      <c r="Y3" s="4"/>
      <c r="Z3" s="4"/>
    </row>
    <row r="4" spans="1:26" ht="219.6" customHeight="1">
      <c r="A4" s="65"/>
      <c r="B4" s="30"/>
      <c r="C4" s="66" t="s">
        <v>168</v>
      </c>
      <c r="D4" s="30"/>
      <c r="E4" s="4"/>
      <c r="F4" s="4"/>
      <c r="G4" s="4"/>
      <c r="H4" s="4"/>
      <c r="I4" s="4"/>
      <c r="J4" s="4"/>
      <c r="K4" s="4"/>
      <c r="L4" s="4"/>
      <c r="M4" s="4"/>
      <c r="N4" s="4"/>
      <c r="O4" s="4"/>
      <c r="P4" s="4"/>
      <c r="Q4" s="4"/>
      <c r="R4" s="4"/>
      <c r="S4" s="4"/>
      <c r="T4" s="4"/>
      <c r="U4" s="4"/>
      <c r="V4" s="4"/>
      <c r="W4" s="4"/>
      <c r="X4" s="4"/>
      <c r="Y4" s="4"/>
      <c r="Z4" s="4"/>
    </row>
    <row r="5" spans="1:26" ht="15.75" customHeight="1">
      <c r="A5" s="65" t="s">
        <v>169</v>
      </c>
      <c r="B5" s="67">
        <v>9</v>
      </c>
      <c r="C5" s="67">
        <v>0</v>
      </c>
      <c r="D5" s="67">
        <v>7</v>
      </c>
      <c r="E5" s="4"/>
      <c r="F5" s="4"/>
      <c r="G5" s="4"/>
      <c r="H5" s="4"/>
      <c r="I5" s="4"/>
      <c r="J5" s="4"/>
      <c r="K5" s="4"/>
      <c r="L5" s="4"/>
      <c r="M5" s="4"/>
      <c r="N5" s="4"/>
      <c r="O5" s="4"/>
      <c r="P5" s="4"/>
      <c r="Q5" s="4"/>
      <c r="R5" s="4"/>
      <c r="S5" s="4"/>
      <c r="T5" s="4"/>
      <c r="U5" s="4"/>
      <c r="V5" s="4"/>
      <c r="W5" s="4"/>
      <c r="X5" s="4"/>
      <c r="Y5" s="4"/>
      <c r="Z5" s="4"/>
    </row>
    <row r="6" spans="1:26" ht="246.6" customHeight="1">
      <c r="A6" s="65"/>
      <c r="B6" s="124" t="s">
        <v>170</v>
      </c>
      <c r="C6" s="68" t="s">
        <v>149</v>
      </c>
      <c r="D6" s="124" t="s">
        <v>171</v>
      </c>
      <c r="E6" s="4"/>
      <c r="F6" s="4"/>
      <c r="G6" s="4"/>
      <c r="H6" s="4"/>
      <c r="I6" s="4"/>
      <c r="J6" s="4"/>
      <c r="K6" s="4"/>
      <c r="L6" s="4"/>
      <c r="M6" s="4"/>
      <c r="N6" s="4"/>
      <c r="O6" s="4"/>
      <c r="P6" s="4"/>
      <c r="Q6" s="4"/>
      <c r="R6" s="4"/>
      <c r="S6" s="4"/>
      <c r="T6" s="4"/>
      <c r="U6" s="4"/>
      <c r="V6" s="4"/>
      <c r="W6" s="4"/>
      <c r="X6" s="4"/>
      <c r="Y6" s="4"/>
      <c r="Z6" s="4"/>
    </row>
    <row r="7" spans="1:26" ht="15.75" customHeight="1">
      <c r="A7" s="65" t="s">
        <v>172</v>
      </c>
      <c r="B7" s="30"/>
      <c r="C7" s="30"/>
      <c r="D7" s="30"/>
      <c r="E7" s="4"/>
      <c r="F7" s="4"/>
      <c r="G7" s="4"/>
      <c r="H7" s="4"/>
      <c r="I7" s="4"/>
      <c r="J7" s="4"/>
      <c r="K7" s="4"/>
      <c r="L7" s="4"/>
      <c r="M7" s="4"/>
      <c r="N7" s="4"/>
      <c r="O7" s="4"/>
      <c r="P7" s="4"/>
      <c r="Q7" s="4"/>
      <c r="R7" s="4"/>
      <c r="S7" s="4"/>
      <c r="T7" s="4"/>
      <c r="U7" s="4"/>
      <c r="V7" s="4"/>
      <c r="W7" s="4"/>
      <c r="X7" s="4"/>
      <c r="Y7" s="4"/>
      <c r="Z7" s="4"/>
    </row>
    <row r="8" spans="1:26" ht="15.75" customHeight="1">
      <c r="A8" s="65"/>
      <c r="B8" s="30"/>
      <c r="C8" s="30"/>
      <c r="D8" s="30"/>
      <c r="E8" s="4"/>
      <c r="F8" s="4"/>
      <c r="G8" s="4"/>
      <c r="H8" s="4"/>
      <c r="I8" s="4"/>
      <c r="J8" s="4"/>
      <c r="K8" s="4"/>
      <c r="L8" s="4"/>
      <c r="M8" s="4"/>
      <c r="N8" s="4"/>
      <c r="O8" s="4"/>
      <c r="P8" s="4"/>
      <c r="Q8" s="4"/>
      <c r="R8" s="4"/>
      <c r="S8" s="4"/>
      <c r="T8" s="4"/>
      <c r="U8" s="4"/>
      <c r="V8" s="4"/>
      <c r="W8" s="4"/>
      <c r="X8" s="4"/>
      <c r="Y8" s="4"/>
      <c r="Z8" s="4"/>
    </row>
    <row r="9" spans="1:26" ht="49.5" customHeight="1">
      <c r="A9" s="69" t="s">
        <v>173</v>
      </c>
      <c r="B9" s="67"/>
      <c r="C9" s="67"/>
      <c r="D9" s="67"/>
      <c r="E9" s="4"/>
      <c r="F9" s="4"/>
      <c r="G9" s="4"/>
      <c r="H9" s="4"/>
      <c r="I9" s="4"/>
      <c r="J9" s="4"/>
      <c r="K9" s="4"/>
      <c r="L9" s="4"/>
      <c r="M9" s="4"/>
      <c r="N9" s="4"/>
      <c r="O9" s="4"/>
      <c r="P9" s="4"/>
      <c r="Q9" s="4"/>
      <c r="R9" s="4"/>
      <c r="S9" s="4"/>
      <c r="T9" s="4"/>
      <c r="U9" s="4"/>
      <c r="V9" s="4"/>
      <c r="W9" s="4"/>
      <c r="X9" s="4"/>
      <c r="Y9" s="4"/>
      <c r="Z9" s="4"/>
    </row>
    <row r="10" spans="1:26" ht="15.75" customHeight="1">
      <c r="A10" s="65"/>
      <c r="B10" s="67"/>
      <c r="C10" s="67"/>
      <c r="D10" s="67"/>
      <c r="E10" s="4"/>
      <c r="F10" s="4"/>
      <c r="G10" s="4"/>
      <c r="H10" s="4"/>
      <c r="I10" s="4"/>
      <c r="J10" s="4"/>
      <c r="K10" s="4"/>
      <c r="L10" s="4"/>
      <c r="M10" s="4"/>
      <c r="N10" s="4"/>
      <c r="O10" s="4"/>
      <c r="P10" s="4"/>
      <c r="Q10" s="4"/>
      <c r="R10" s="4"/>
      <c r="S10" s="4"/>
      <c r="T10" s="4"/>
      <c r="U10" s="4"/>
      <c r="V10" s="4"/>
      <c r="W10" s="4"/>
      <c r="X10" s="4"/>
      <c r="Y10" s="4"/>
      <c r="Z10" s="4"/>
    </row>
    <row r="11" spans="1:26" ht="15.75" customHeight="1">
      <c r="A11" s="65" t="s">
        <v>174</v>
      </c>
      <c r="B11" s="30"/>
      <c r="C11" s="30"/>
      <c r="D11" s="30"/>
      <c r="E11" s="4"/>
      <c r="F11" s="4"/>
      <c r="G11" s="4"/>
      <c r="H11" s="4"/>
      <c r="I11" s="4"/>
      <c r="J11" s="4"/>
      <c r="K11" s="4"/>
      <c r="L11" s="4"/>
      <c r="M11" s="4"/>
      <c r="N11" s="4"/>
      <c r="O11" s="4"/>
      <c r="P11" s="4"/>
      <c r="Q11" s="4"/>
      <c r="R11" s="4"/>
      <c r="S11" s="4"/>
      <c r="T11" s="4"/>
      <c r="U11" s="4"/>
      <c r="V11" s="4"/>
      <c r="W11" s="4"/>
      <c r="X11" s="4"/>
      <c r="Y11" s="4"/>
      <c r="Z11" s="4"/>
    </row>
    <row r="12" spans="1:26" ht="15.75" customHeight="1">
      <c r="A12" s="65"/>
      <c r="B12" s="30"/>
      <c r="C12" s="30"/>
      <c r="D12" s="30"/>
      <c r="E12" s="4"/>
      <c r="F12" s="4"/>
      <c r="G12" s="4"/>
      <c r="H12" s="4"/>
      <c r="I12" s="4"/>
      <c r="J12" s="4"/>
      <c r="K12" s="4"/>
      <c r="L12" s="4"/>
      <c r="M12" s="4"/>
      <c r="N12" s="4"/>
      <c r="O12" s="4"/>
      <c r="P12" s="4"/>
      <c r="Q12" s="4"/>
      <c r="R12" s="4"/>
      <c r="S12" s="4"/>
      <c r="T12" s="4"/>
      <c r="U12" s="4"/>
      <c r="V12" s="4"/>
      <c r="W12" s="4"/>
      <c r="X12" s="4"/>
      <c r="Y12" s="4"/>
      <c r="Z12" s="4"/>
    </row>
    <row r="13" spans="1:26" ht="15.75" customHeight="1">
      <c r="A13" s="70" t="s">
        <v>175</v>
      </c>
      <c r="B13" s="71">
        <f t="shared" ref="B13:D13" si="0">B3+B5+B7+B9+B11</f>
        <v>9</v>
      </c>
      <c r="C13" s="71">
        <f t="shared" si="0"/>
        <v>9</v>
      </c>
      <c r="D13" s="71">
        <f t="shared" si="0"/>
        <v>7</v>
      </c>
      <c r="E13" s="4" t="s">
        <v>78</v>
      </c>
      <c r="F13" s="4"/>
      <c r="G13" s="4"/>
      <c r="H13" s="4"/>
      <c r="I13" s="4"/>
      <c r="J13" s="4"/>
      <c r="K13" s="4"/>
      <c r="L13" s="4"/>
      <c r="M13" s="4"/>
      <c r="N13" s="4"/>
      <c r="O13" s="4"/>
      <c r="P13" s="4"/>
      <c r="Q13" s="4"/>
      <c r="R13" s="4"/>
      <c r="S13" s="4"/>
      <c r="T13" s="4"/>
      <c r="U13" s="4"/>
      <c r="V13" s="4"/>
      <c r="W13" s="4"/>
      <c r="X13" s="4"/>
      <c r="Y13" s="4"/>
      <c r="Z13" s="4"/>
    </row>
    <row r="14" spans="1:26" ht="15.75" customHeight="1">
      <c r="A14" s="70" t="s">
        <v>23</v>
      </c>
      <c r="B14" s="59">
        <v>0.3</v>
      </c>
      <c r="C14" s="59">
        <v>0.5</v>
      </c>
      <c r="D14" s="59">
        <v>0.2</v>
      </c>
      <c r="E14" s="125">
        <f t="shared" ref="E14:E15" si="1">SUM(B14:D14)</f>
        <v>1</v>
      </c>
      <c r="F14" s="4"/>
      <c r="G14" s="4"/>
      <c r="H14" s="4"/>
      <c r="I14" s="4"/>
      <c r="J14" s="4"/>
      <c r="K14" s="4"/>
      <c r="L14" s="4"/>
      <c r="M14" s="4"/>
      <c r="N14" s="4"/>
      <c r="O14" s="4"/>
      <c r="P14" s="4"/>
      <c r="Q14" s="4"/>
      <c r="R14" s="4"/>
      <c r="S14" s="4"/>
      <c r="T14" s="4"/>
      <c r="U14" s="4"/>
      <c r="V14" s="4"/>
      <c r="W14" s="4"/>
      <c r="X14" s="4"/>
      <c r="Y14" s="4"/>
      <c r="Z14" s="4"/>
    </row>
    <row r="15" spans="1:26" ht="15.75" customHeight="1">
      <c r="A15" s="15" t="s">
        <v>24</v>
      </c>
      <c r="B15" s="50">
        <f t="shared" ref="B15:D15" si="2">B13*B14</f>
        <v>2.6999999999999997</v>
      </c>
      <c r="C15" s="50">
        <f t="shared" si="2"/>
        <v>4.5</v>
      </c>
      <c r="D15" s="50">
        <f t="shared" si="2"/>
        <v>1.4000000000000001</v>
      </c>
      <c r="E15" s="126">
        <f t="shared" si="1"/>
        <v>8.6</v>
      </c>
      <c r="F15" s="25" t="s">
        <v>176</v>
      </c>
      <c r="G15" s="4"/>
      <c r="H15" s="4"/>
      <c r="I15" s="4"/>
      <c r="J15" s="4"/>
      <c r="K15" s="4"/>
      <c r="L15" s="4"/>
      <c r="M15" s="4"/>
      <c r="N15" s="4"/>
      <c r="O15" s="4"/>
      <c r="P15" s="4"/>
      <c r="Q15" s="4"/>
      <c r="R15" s="4"/>
      <c r="S15" s="4"/>
      <c r="T15" s="4"/>
      <c r="U15" s="4"/>
      <c r="V15" s="4"/>
      <c r="W15" s="4"/>
      <c r="X15" s="4"/>
      <c r="Y15" s="4"/>
      <c r="Z15" s="4"/>
    </row>
    <row r="16" spans="1:26" ht="15.75" customHeight="1">
      <c r="A16" s="72"/>
      <c r="B16" s="143"/>
      <c r="C16" s="160"/>
      <c r="D16" s="160"/>
      <c r="E16" s="38"/>
      <c r="F16" s="38"/>
      <c r="G16" s="4"/>
      <c r="H16" s="4"/>
      <c r="I16" s="4"/>
      <c r="J16" s="4"/>
      <c r="K16" s="4"/>
      <c r="L16" s="4"/>
      <c r="M16" s="4"/>
      <c r="N16" s="4"/>
      <c r="O16" s="4"/>
      <c r="P16" s="4"/>
      <c r="Q16" s="4"/>
      <c r="R16" s="4"/>
      <c r="S16" s="4"/>
      <c r="T16" s="4"/>
      <c r="U16" s="4"/>
      <c r="V16" s="4"/>
      <c r="W16" s="4"/>
      <c r="X16" s="4"/>
      <c r="Y16" s="4"/>
      <c r="Z16" s="4"/>
    </row>
    <row r="17" spans="1:26" ht="17.25" customHeight="1">
      <c r="A17" s="23" t="s">
        <v>177</v>
      </c>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8" customHeight="1">
      <c r="A19" s="23" t="s">
        <v>178</v>
      </c>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73" t="s">
        <v>179</v>
      </c>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73"/>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73" t="s">
        <v>180</v>
      </c>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73" t="s">
        <v>181</v>
      </c>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23" t="s">
        <v>182</v>
      </c>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23" t="s">
        <v>183</v>
      </c>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23" t="s">
        <v>184</v>
      </c>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D1"/>
    <mergeCell ref="B16:D16"/>
  </mergeCells>
  <pageMargins left="0.7" right="0.7" top="0.3" bottom="0.3"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B9" sqref="B9"/>
    </sheetView>
  </sheetViews>
  <sheetFormatPr defaultColWidth="11.25" defaultRowHeight="15" customHeight="1"/>
  <cols>
    <col min="1" max="1" width="38.375" customWidth="1"/>
    <col min="2" max="2" width="15.75" customWidth="1"/>
    <col min="3" max="4" width="16.375" customWidth="1"/>
    <col min="5" max="5" width="10.625" customWidth="1"/>
    <col min="6" max="6" width="13.75" customWidth="1"/>
    <col min="7" max="26" width="8.625" customWidth="1"/>
  </cols>
  <sheetData>
    <row r="1" spans="1:26" ht="15" customHeight="1">
      <c r="A1" s="74"/>
      <c r="B1" s="144" t="s">
        <v>185</v>
      </c>
      <c r="C1" s="159"/>
      <c r="D1" s="154"/>
      <c r="E1" s="44"/>
      <c r="F1" s="44"/>
      <c r="G1" s="4"/>
      <c r="H1" s="4"/>
      <c r="I1" s="4"/>
      <c r="J1" s="4"/>
      <c r="K1" s="4"/>
      <c r="L1" s="4"/>
      <c r="M1" s="4"/>
      <c r="N1" s="4"/>
      <c r="O1" s="4"/>
      <c r="P1" s="4"/>
      <c r="Q1" s="4"/>
      <c r="R1" s="4"/>
      <c r="S1" s="4"/>
      <c r="T1" s="4"/>
      <c r="U1" s="4"/>
      <c r="V1" s="4"/>
      <c r="W1" s="4"/>
      <c r="X1" s="4"/>
      <c r="Y1" s="4"/>
      <c r="Z1" s="4"/>
    </row>
    <row r="2" spans="1:26" ht="79.5" customHeight="1">
      <c r="A2" s="43" t="s">
        <v>186</v>
      </c>
      <c r="B2" s="42" t="s">
        <v>187</v>
      </c>
      <c r="C2" s="42" t="s">
        <v>188</v>
      </c>
      <c r="D2" s="42" t="s">
        <v>189</v>
      </c>
      <c r="E2" s="12"/>
      <c r="F2" s="75"/>
      <c r="G2" s="4"/>
      <c r="H2" s="4"/>
      <c r="I2" s="4"/>
      <c r="J2" s="4"/>
      <c r="K2" s="4"/>
      <c r="L2" s="4"/>
      <c r="M2" s="4"/>
      <c r="N2" s="4"/>
      <c r="O2" s="4"/>
      <c r="P2" s="4"/>
      <c r="Q2" s="4"/>
      <c r="R2" s="4"/>
      <c r="S2" s="4"/>
      <c r="T2" s="4"/>
      <c r="U2" s="4"/>
      <c r="V2" s="4"/>
      <c r="W2" s="4"/>
      <c r="X2" s="4"/>
      <c r="Y2" s="4"/>
      <c r="Z2" s="4"/>
    </row>
    <row r="3" spans="1:26" ht="15.75" customHeight="1">
      <c r="A3" s="42" t="s">
        <v>190</v>
      </c>
      <c r="B3" s="30"/>
      <c r="C3" s="42"/>
      <c r="D3" s="42"/>
      <c r="E3" s="12"/>
      <c r="F3" s="44"/>
      <c r="G3" s="4"/>
      <c r="H3" s="4"/>
      <c r="I3" s="4"/>
      <c r="J3" s="4"/>
      <c r="K3" s="4"/>
      <c r="L3" s="4"/>
      <c r="M3" s="4"/>
      <c r="N3" s="4"/>
      <c r="O3" s="4"/>
      <c r="P3" s="4"/>
      <c r="Q3" s="4"/>
      <c r="R3" s="4"/>
      <c r="S3" s="4"/>
      <c r="T3" s="4"/>
      <c r="U3" s="4"/>
      <c r="V3" s="4"/>
      <c r="W3" s="4"/>
      <c r="X3" s="4"/>
      <c r="Y3" s="4"/>
      <c r="Z3" s="4"/>
    </row>
    <row r="4" spans="1:26" ht="15.75" customHeight="1">
      <c r="A4" s="42" t="s">
        <v>191</v>
      </c>
      <c r="B4" s="42"/>
      <c r="C4" s="30"/>
      <c r="D4" s="42"/>
      <c r="E4" s="12" t="s">
        <v>78</v>
      </c>
      <c r="F4" s="44"/>
      <c r="G4" s="4"/>
      <c r="H4" s="4"/>
      <c r="I4" s="4"/>
      <c r="J4" s="4"/>
      <c r="K4" s="4"/>
      <c r="L4" s="4"/>
      <c r="M4" s="4"/>
      <c r="N4" s="4"/>
      <c r="O4" s="4"/>
      <c r="P4" s="4"/>
      <c r="Q4" s="4"/>
      <c r="R4" s="4"/>
      <c r="S4" s="4"/>
      <c r="T4" s="4"/>
      <c r="U4" s="4"/>
      <c r="V4" s="4"/>
      <c r="W4" s="4"/>
      <c r="X4" s="4"/>
      <c r="Y4" s="4"/>
      <c r="Z4" s="4"/>
    </row>
    <row r="5" spans="1:26" ht="15.75" customHeight="1">
      <c r="A5" s="42" t="s">
        <v>192</v>
      </c>
      <c r="B5" s="42"/>
      <c r="C5" s="42"/>
      <c r="D5" s="30"/>
      <c r="E5" s="76">
        <f>B3+C4+D5</f>
        <v>0</v>
      </c>
      <c r="F5" s="77" t="s">
        <v>193</v>
      </c>
      <c r="G5" s="4"/>
      <c r="H5" s="4"/>
      <c r="I5" s="4"/>
      <c r="J5" s="4"/>
      <c r="K5" s="4"/>
      <c r="L5" s="4"/>
      <c r="M5" s="4"/>
      <c r="N5" s="4"/>
      <c r="O5" s="4"/>
      <c r="P5" s="4"/>
      <c r="Q5" s="4"/>
      <c r="R5" s="4"/>
      <c r="S5" s="4"/>
      <c r="T5" s="4"/>
      <c r="U5" s="4"/>
      <c r="V5" s="4"/>
      <c r="W5" s="4"/>
      <c r="X5" s="4"/>
      <c r="Y5" s="4"/>
      <c r="Z5" s="4"/>
    </row>
    <row r="6" spans="1:26" ht="15.75" customHeight="1">
      <c r="A6" s="143"/>
      <c r="B6" s="160"/>
      <c r="C6" s="160"/>
      <c r="D6" s="160"/>
      <c r="E6" s="38"/>
      <c r="F6" s="4"/>
      <c r="G6" s="4"/>
      <c r="H6" s="4"/>
      <c r="I6" s="4"/>
      <c r="J6" s="4"/>
      <c r="K6" s="4"/>
      <c r="L6" s="4"/>
      <c r="M6" s="4"/>
      <c r="N6" s="4"/>
      <c r="O6" s="4"/>
      <c r="P6" s="4"/>
      <c r="Q6" s="4"/>
      <c r="R6" s="4"/>
      <c r="S6" s="4"/>
      <c r="T6" s="4"/>
      <c r="U6" s="4"/>
      <c r="V6" s="4"/>
      <c r="W6" s="4"/>
      <c r="X6" s="4"/>
      <c r="Y6" s="4"/>
      <c r="Z6" s="4"/>
    </row>
    <row r="7" spans="1:26" ht="17.25" customHeight="1">
      <c r="A7" s="23" t="s">
        <v>194</v>
      </c>
      <c r="B7" s="4"/>
      <c r="C7" s="4"/>
      <c r="D7" s="4"/>
      <c r="E7" s="4"/>
      <c r="F7" s="4"/>
      <c r="G7" s="4"/>
      <c r="H7" s="4"/>
      <c r="I7" s="4"/>
      <c r="J7" s="4"/>
      <c r="K7" s="4"/>
      <c r="L7" s="4"/>
      <c r="M7" s="4"/>
      <c r="N7" s="4"/>
      <c r="O7" s="4"/>
      <c r="P7" s="4"/>
      <c r="Q7" s="4"/>
      <c r="R7" s="4"/>
      <c r="S7" s="4"/>
      <c r="T7" s="4"/>
      <c r="U7" s="4"/>
      <c r="V7" s="4"/>
      <c r="W7" s="4"/>
      <c r="X7" s="4"/>
      <c r="Y7" s="4"/>
      <c r="Z7" s="4"/>
    </row>
    <row r="8" spans="1:26" ht="15.75" customHeight="1">
      <c r="A8" s="4"/>
      <c r="B8" s="4"/>
      <c r="C8" s="4"/>
      <c r="D8" s="4"/>
      <c r="E8" s="4"/>
      <c r="F8" s="4"/>
      <c r="G8" s="4"/>
      <c r="H8" s="4"/>
      <c r="I8" s="4"/>
      <c r="J8" s="4"/>
      <c r="K8" s="4"/>
      <c r="L8" s="4"/>
      <c r="M8" s="4"/>
      <c r="N8" s="4"/>
      <c r="O8" s="4"/>
      <c r="P8" s="4"/>
      <c r="Q8" s="4"/>
      <c r="R8" s="4"/>
      <c r="S8" s="4"/>
      <c r="T8" s="4"/>
      <c r="U8" s="4"/>
      <c r="V8" s="4"/>
      <c r="W8" s="4"/>
      <c r="X8" s="4"/>
      <c r="Y8" s="4"/>
      <c r="Z8" s="4"/>
    </row>
    <row r="9" spans="1:26" ht="13.5" customHeight="1">
      <c r="A9" s="23"/>
      <c r="B9" s="4"/>
      <c r="C9" s="4"/>
      <c r="D9" s="4"/>
      <c r="E9" s="4"/>
      <c r="F9" s="4"/>
      <c r="G9" s="4"/>
      <c r="H9" s="4"/>
      <c r="I9" s="4"/>
      <c r="J9" s="4"/>
      <c r="K9" s="4"/>
      <c r="L9" s="4"/>
      <c r="M9" s="4"/>
      <c r="N9" s="4"/>
      <c r="O9" s="4"/>
      <c r="P9" s="4"/>
      <c r="Q9" s="4"/>
      <c r="R9" s="4"/>
      <c r="S9" s="4"/>
      <c r="T9" s="4"/>
      <c r="U9" s="4"/>
      <c r="V9" s="4"/>
      <c r="W9" s="4"/>
      <c r="X9" s="4"/>
      <c r="Y9" s="4"/>
      <c r="Z9" s="4"/>
    </row>
    <row r="10" spans="1:26" ht="15.75" customHeight="1">
      <c r="A10" s="23"/>
      <c r="B10" s="4"/>
      <c r="C10" s="4"/>
      <c r="D10" s="4"/>
      <c r="E10" s="4"/>
      <c r="F10" s="4"/>
      <c r="G10" s="4"/>
      <c r="H10" s="4"/>
      <c r="I10" s="4"/>
      <c r="J10" s="4"/>
      <c r="K10" s="4"/>
      <c r="L10" s="4"/>
      <c r="M10" s="4"/>
      <c r="N10" s="4"/>
      <c r="O10" s="4"/>
      <c r="P10" s="4"/>
      <c r="Q10" s="4"/>
      <c r="R10" s="4"/>
      <c r="S10" s="4"/>
      <c r="T10" s="4"/>
      <c r="U10" s="4"/>
      <c r="V10" s="4"/>
      <c r="W10" s="4"/>
      <c r="X10" s="4"/>
      <c r="Y10" s="4"/>
      <c r="Z10" s="4"/>
    </row>
    <row r="11" spans="1:26" ht="16.5" customHeight="1">
      <c r="A11" s="23"/>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23"/>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78"/>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D1"/>
    <mergeCell ref="A6:D6"/>
  </mergeCells>
  <pageMargins left="0.7" right="0.7" top="0.3" bottom="0.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B13" zoomScale="70" zoomScaleNormal="70" workbookViewId="0">
      <selection activeCell="C11" sqref="C11"/>
    </sheetView>
  </sheetViews>
  <sheetFormatPr defaultColWidth="11.25" defaultRowHeight="15" customHeight="1"/>
  <cols>
    <col min="1" max="1" width="64.125" customWidth="1"/>
    <col min="2" max="4" width="32.125" customWidth="1"/>
    <col min="5" max="5" width="19.75" customWidth="1"/>
    <col min="6" max="6" width="15.25" customWidth="1"/>
    <col min="7" max="7" width="12.375" customWidth="1"/>
    <col min="8" max="8" width="14.375" customWidth="1"/>
    <col min="9" max="9" width="15.25" customWidth="1"/>
    <col min="10" max="10" width="21.375" customWidth="1"/>
    <col min="11" max="11" width="10.375" customWidth="1"/>
    <col min="12" max="26" width="8.625" customWidth="1"/>
  </cols>
  <sheetData>
    <row r="1" spans="1:26" ht="118.5" customHeight="1">
      <c r="A1" s="15" t="s">
        <v>195</v>
      </c>
      <c r="B1" s="42" t="s">
        <v>196</v>
      </c>
      <c r="C1" s="42" t="s">
        <v>197</v>
      </c>
      <c r="D1" s="42" t="s">
        <v>198</v>
      </c>
      <c r="E1" s="42" t="s">
        <v>199</v>
      </c>
      <c r="F1" s="42" t="s">
        <v>200</v>
      </c>
      <c r="G1" s="43" t="s">
        <v>92</v>
      </c>
      <c r="H1" s="43" t="s">
        <v>24</v>
      </c>
      <c r="I1" s="12"/>
      <c r="J1" s="44"/>
      <c r="K1" s="1"/>
      <c r="L1" s="1"/>
      <c r="M1" s="1"/>
      <c r="N1" s="1"/>
      <c r="O1" s="1"/>
      <c r="P1" s="1"/>
      <c r="Q1" s="1"/>
      <c r="R1" s="1"/>
      <c r="S1" s="1"/>
      <c r="T1" s="1"/>
      <c r="U1" s="1"/>
      <c r="V1" s="1"/>
      <c r="W1" s="1"/>
      <c r="X1" s="1"/>
      <c r="Y1" s="1"/>
      <c r="Z1" s="1"/>
    </row>
    <row r="2" spans="1:26" ht="31.5" customHeight="1">
      <c r="A2" s="42" t="s">
        <v>201</v>
      </c>
      <c r="B2" s="48"/>
      <c r="C2" s="48"/>
      <c r="D2" s="48"/>
      <c r="E2" s="48"/>
      <c r="F2" s="48"/>
      <c r="G2" s="79">
        <v>0.3</v>
      </c>
      <c r="H2" s="80">
        <f>(SUM(B2:F2)*G2)</f>
        <v>0</v>
      </c>
      <c r="I2" s="44"/>
      <c r="J2" s="44"/>
      <c r="K2" s="1"/>
      <c r="L2" s="1"/>
      <c r="M2" s="1"/>
      <c r="N2" s="1"/>
      <c r="O2" s="1"/>
      <c r="P2" s="1"/>
      <c r="Q2" s="1"/>
      <c r="R2" s="1"/>
      <c r="S2" s="1"/>
      <c r="T2" s="1"/>
      <c r="U2" s="1"/>
      <c r="V2" s="1"/>
      <c r="W2" s="1"/>
      <c r="X2" s="1"/>
      <c r="Y2" s="1"/>
      <c r="Z2" s="1"/>
    </row>
    <row r="3" spans="1:26" ht="31.5" customHeight="1">
      <c r="A3" s="57"/>
      <c r="B3" s="52"/>
      <c r="C3" s="52"/>
      <c r="D3" s="48"/>
      <c r="E3" s="48"/>
      <c r="F3" s="48"/>
      <c r="G3" s="79"/>
      <c r="H3" s="80"/>
      <c r="I3" s="44"/>
      <c r="J3" s="44"/>
      <c r="K3" s="1"/>
      <c r="L3" s="1"/>
      <c r="M3" s="1"/>
      <c r="N3" s="1"/>
      <c r="O3" s="1"/>
      <c r="P3" s="1"/>
      <c r="Q3" s="1"/>
      <c r="R3" s="1"/>
      <c r="S3" s="1"/>
      <c r="T3" s="1"/>
      <c r="U3" s="1"/>
      <c r="V3" s="1"/>
      <c r="W3" s="1"/>
      <c r="X3" s="1"/>
      <c r="Y3" s="1"/>
      <c r="Z3" s="1"/>
    </row>
    <row r="4" spans="1:26" ht="31.5" customHeight="1">
      <c r="A4" s="42" t="s">
        <v>202</v>
      </c>
      <c r="B4" s="54"/>
      <c r="C4" s="54"/>
      <c r="D4" s="54"/>
      <c r="E4" s="54"/>
      <c r="F4" s="54"/>
      <c r="G4" s="59">
        <v>0.1</v>
      </c>
      <c r="H4" s="80">
        <f>(SUM(B4:F4)*G4)</f>
        <v>0</v>
      </c>
      <c r="I4" s="44"/>
      <c r="J4" s="44"/>
      <c r="K4" s="1"/>
      <c r="L4" s="1"/>
      <c r="M4" s="1"/>
      <c r="N4" s="1"/>
      <c r="O4" s="1"/>
      <c r="P4" s="1"/>
      <c r="Q4" s="1"/>
      <c r="R4" s="1"/>
      <c r="S4" s="1"/>
      <c r="T4" s="1"/>
      <c r="U4" s="1"/>
      <c r="V4" s="1"/>
      <c r="W4" s="1"/>
      <c r="X4" s="1"/>
      <c r="Y4" s="1"/>
      <c r="Z4" s="1"/>
    </row>
    <row r="5" spans="1:26" ht="31.5" customHeight="1">
      <c r="A5" s="57"/>
      <c r="B5" s="54"/>
      <c r="C5" s="54"/>
      <c r="D5" s="54"/>
      <c r="E5" s="54"/>
      <c r="F5" s="54"/>
      <c r="G5" s="59"/>
      <c r="H5" s="80"/>
      <c r="I5" s="44"/>
      <c r="J5" s="44"/>
      <c r="K5" s="1"/>
      <c r="L5" s="1"/>
      <c r="M5" s="1"/>
      <c r="N5" s="1"/>
      <c r="O5" s="1"/>
      <c r="P5" s="1"/>
      <c r="Q5" s="1"/>
      <c r="R5" s="1"/>
      <c r="S5" s="1"/>
      <c r="T5" s="1"/>
      <c r="U5" s="1"/>
      <c r="V5" s="1"/>
      <c r="W5" s="1"/>
      <c r="X5" s="1"/>
      <c r="Y5" s="1"/>
      <c r="Z5" s="1"/>
    </row>
    <row r="6" spans="1:26" ht="31.5" customHeight="1">
      <c r="A6" s="42" t="s">
        <v>203</v>
      </c>
      <c r="B6" s="48"/>
      <c r="C6" s="48"/>
      <c r="D6" s="48"/>
      <c r="E6" s="48"/>
      <c r="F6" s="48"/>
      <c r="G6" s="59">
        <v>0.15</v>
      </c>
      <c r="H6" s="80">
        <f>(SUM(B6:F6)*G6)</f>
        <v>0</v>
      </c>
      <c r="I6" s="44"/>
      <c r="J6" s="44"/>
      <c r="K6" s="1"/>
      <c r="L6" s="1"/>
      <c r="M6" s="1"/>
      <c r="N6" s="1"/>
      <c r="O6" s="1"/>
      <c r="P6" s="1"/>
      <c r="Q6" s="1"/>
      <c r="R6" s="1"/>
      <c r="S6" s="1"/>
      <c r="T6" s="1"/>
      <c r="U6" s="1"/>
      <c r="V6" s="1"/>
      <c r="W6" s="1"/>
      <c r="X6" s="1"/>
      <c r="Y6" s="1"/>
      <c r="Z6" s="1"/>
    </row>
    <row r="7" spans="1:26" ht="31.5" customHeight="1">
      <c r="A7" s="57"/>
      <c r="B7" s="48"/>
      <c r="C7" s="48"/>
      <c r="D7" s="48"/>
      <c r="E7" s="48"/>
      <c r="F7" s="48"/>
      <c r="G7" s="59"/>
      <c r="H7" s="80"/>
      <c r="I7" s="44"/>
      <c r="J7" s="44"/>
      <c r="K7" s="1"/>
      <c r="L7" s="1"/>
      <c r="M7" s="1"/>
      <c r="N7" s="1"/>
      <c r="O7" s="1"/>
      <c r="P7" s="1"/>
      <c r="Q7" s="1"/>
      <c r="R7" s="1"/>
      <c r="S7" s="1"/>
      <c r="T7" s="1"/>
      <c r="U7" s="1"/>
      <c r="V7" s="1"/>
      <c r="W7" s="1"/>
      <c r="X7" s="1"/>
      <c r="Y7" s="1"/>
      <c r="Z7" s="1"/>
    </row>
    <row r="8" spans="1:26" ht="31.5" customHeight="1">
      <c r="A8" s="42" t="s">
        <v>204</v>
      </c>
      <c r="B8" s="54"/>
      <c r="C8" s="54"/>
      <c r="D8" s="54"/>
      <c r="E8" s="54"/>
      <c r="F8" s="54"/>
      <c r="G8" s="59">
        <v>0.15</v>
      </c>
      <c r="H8" s="80">
        <f>(SUM(B8:F8)*G8)</f>
        <v>0</v>
      </c>
      <c r="I8" s="44"/>
      <c r="J8" s="44"/>
      <c r="K8" s="1"/>
      <c r="L8" s="1"/>
      <c r="M8" s="1"/>
      <c r="N8" s="1"/>
      <c r="O8" s="1"/>
      <c r="P8" s="1"/>
      <c r="Q8" s="1"/>
      <c r="R8" s="1"/>
      <c r="S8" s="1"/>
      <c r="T8" s="1"/>
      <c r="U8" s="1"/>
      <c r="V8" s="1"/>
      <c r="W8" s="1"/>
      <c r="X8" s="1"/>
      <c r="Y8" s="1"/>
      <c r="Z8" s="1"/>
    </row>
    <row r="9" spans="1:26" ht="31.5" customHeight="1">
      <c r="A9" s="57"/>
      <c r="B9" s="54"/>
      <c r="C9" s="54"/>
      <c r="D9" s="54" t="s">
        <v>80</v>
      </c>
      <c r="E9" s="54"/>
      <c r="F9" s="54"/>
      <c r="G9" s="59"/>
      <c r="H9" s="80"/>
      <c r="I9" s="44"/>
      <c r="J9" s="44"/>
      <c r="K9" s="1"/>
      <c r="L9" s="1"/>
      <c r="M9" s="1"/>
      <c r="N9" s="1"/>
      <c r="O9" s="1"/>
      <c r="P9" s="1"/>
      <c r="Q9" s="1"/>
      <c r="R9" s="1"/>
      <c r="S9" s="1"/>
      <c r="T9" s="1"/>
      <c r="U9" s="1"/>
      <c r="V9" s="1"/>
      <c r="W9" s="1"/>
      <c r="X9" s="1"/>
      <c r="Y9" s="1"/>
      <c r="Z9" s="1"/>
    </row>
    <row r="10" spans="1:26" ht="31.5" customHeight="1">
      <c r="A10" s="42" t="s">
        <v>205</v>
      </c>
      <c r="B10" s="48"/>
      <c r="C10" s="48">
        <v>4</v>
      </c>
      <c r="D10" s="48"/>
      <c r="E10" s="48"/>
      <c r="F10" s="48"/>
      <c r="G10" s="59">
        <v>0.1</v>
      </c>
      <c r="H10" s="80">
        <f>(SUM(B10:F10)*G10)</f>
        <v>0.4</v>
      </c>
      <c r="I10" s="44"/>
      <c r="J10" s="44"/>
      <c r="K10" s="1"/>
      <c r="L10" s="1"/>
      <c r="M10" s="1"/>
      <c r="N10" s="1"/>
      <c r="O10" s="1"/>
      <c r="P10" s="1"/>
      <c r="Q10" s="1"/>
      <c r="R10" s="1"/>
      <c r="S10" s="1"/>
      <c r="T10" s="1"/>
      <c r="U10" s="1"/>
      <c r="V10" s="1"/>
      <c r="W10" s="1"/>
      <c r="X10" s="1"/>
      <c r="Y10" s="1"/>
      <c r="Z10" s="1"/>
    </row>
    <row r="11" spans="1:26" ht="321" customHeight="1">
      <c r="A11" s="42"/>
      <c r="B11" s="52"/>
      <c r="C11" s="85" t="s">
        <v>206</v>
      </c>
      <c r="D11" s="55"/>
      <c r="E11" s="52"/>
      <c r="F11" s="48"/>
      <c r="G11" s="81"/>
      <c r="H11" s="80"/>
      <c r="I11" s="44"/>
      <c r="J11" s="44"/>
      <c r="K11" s="1"/>
      <c r="L11" s="1"/>
      <c r="M11" s="1"/>
      <c r="N11" s="1"/>
      <c r="O11" s="1"/>
      <c r="P11" s="1"/>
      <c r="Q11" s="1"/>
      <c r="R11" s="1"/>
      <c r="S11" s="1"/>
      <c r="T11" s="1"/>
      <c r="U11" s="1"/>
      <c r="V11" s="1"/>
      <c r="W11" s="1"/>
      <c r="X11" s="1"/>
      <c r="Y11" s="1"/>
      <c r="Z11" s="1"/>
    </row>
    <row r="12" spans="1:26" ht="31.5" customHeight="1">
      <c r="A12" s="42" t="s">
        <v>207</v>
      </c>
      <c r="B12" s="54"/>
      <c r="C12" s="54"/>
      <c r="D12" s="54"/>
      <c r="E12" s="54"/>
      <c r="F12" s="54"/>
      <c r="G12" s="59">
        <v>0.15</v>
      </c>
      <c r="H12" s="80">
        <f>(SUM(B12:F12)*G12)</f>
        <v>0</v>
      </c>
      <c r="I12" s="44"/>
      <c r="J12" s="44"/>
      <c r="K12" s="1"/>
      <c r="L12" s="1"/>
      <c r="M12" s="1"/>
      <c r="N12" s="1"/>
      <c r="O12" s="1"/>
      <c r="P12" s="1"/>
      <c r="Q12" s="1"/>
      <c r="R12" s="1"/>
      <c r="S12" s="1"/>
      <c r="T12" s="1"/>
      <c r="U12" s="1"/>
      <c r="V12" s="1"/>
      <c r="W12" s="1"/>
      <c r="X12" s="1"/>
      <c r="Y12" s="1"/>
      <c r="Z12" s="1"/>
    </row>
    <row r="13" spans="1:26" ht="31.5" customHeight="1">
      <c r="A13" s="42"/>
      <c r="B13" s="54"/>
      <c r="C13" s="54"/>
      <c r="D13" s="54"/>
      <c r="E13" s="54"/>
      <c r="F13" s="54"/>
      <c r="G13" s="59"/>
      <c r="H13" s="80"/>
      <c r="I13" s="44"/>
      <c r="J13" s="44"/>
      <c r="K13" s="1"/>
      <c r="L13" s="1"/>
      <c r="M13" s="1"/>
      <c r="N13" s="1"/>
      <c r="O13" s="1"/>
      <c r="P13" s="1"/>
      <c r="Q13" s="1"/>
      <c r="R13" s="1"/>
      <c r="S13" s="1"/>
      <c r="T13" s="1"/>
      <c r="U13" s="1"/>
      <c r="V13" s="1"/>
      <c r="W13" s="1"/>
      <c r="X13" s="1"/>
      <c r="Y13" s="1"/>
      <c r="Z13" s="1"/>
    </row>
    <row r="14" spans="1:26" ht="31.5" customHeight="1">
      <c r="A14" s="42" t="s">
        <v>208</v>
      </c>
      <c r="B14" s="48"/>
      <c r="C14" s="48"/>
      <c r="D14" s="48"/>
      <c r="E14" s="48"/>
      <c r="F14" s="48"/>
      <c r="G14" s="59">
        <v>0.05</v>
      </c>
      <c r="H14" s="80">
        <f>(SUM(B14:F14)*G14)</f>
        <v>0</v>
      </c>
      <c r="I14" s="44"/>
      <c r="J14" s="44"/>
      <c r="K14" s="1"/>
      <c r="L14" s="1"/>
      <c r="M14" s="1"/>
      <c r="N14" s="1"/>
      <c r="O14" s="1"/>
      <c r="P14" s="1"/>
      <c r="Q14" s="1"/>
      <c r="R14" s="1"/>
      <c r="S14" s="1"/>
      <c r="T14" s="1"/>
      <c r="U14" s="1"/>
      <c r="V14" s="1"/>
      <c r="W14" s="1"/>
      <c r="X14" s="1"/>
      <c r="Y14" s="1"/>
      <c r="Z14" s="1"/>
    </row>
    <row r="15" spans="1:26" ht="30" customHeight="1">
      <c r="A15" s="42"/>
      <c r="B15" s="55"/>
      <c r="C15" s="48"/>
      <c r="D15" s="55"/>
      <c r="E15" s="48"/>
      <c r="F15" s="48"/>
      <c r="G15" s="81"/>
      <c r="H15" s="80"/>
      <c r="I15" s="44"/>
      <c r="J15" s="44"/>
      <c r="K15" s="1"/>
      <c r="L15" s="1"/>
      <c r="M15" s="1"/>
      <c r="N15" s="1"/>
      <c r="O15" s="1"/>
      <c r="P15" s="1"/>
      <c r="Q15" s="1"/>
      <c r="R15" s="1"/>
      <c r="S15" s="1"/>
      <c r="T15" s="1"/>
      <c r="U15" s="1"/>
      <c r="V15" s="1"/>
      <c r="W15" s="1"/>
      <c r="X15" s="1"/>
      <c r="Y15" s="1"/>
      <c r="Z15" s="1"/>
    </row>
    <row r="16" spans="1:26" ht="18" customHeight="1">
      <c r="A16" s="1"/>
      <c r="B16" s="1"/>
      <c r="C16" s="1"/>
      <c r="D16" s="1"/>
      <c r="E16" s="1"/>
      <c r="F16" s="82" t="s">
        <v>78</v>
      </c>
      <c r="G16" s="83">
        <f>SUM(G2:G14)</f>
        <v>1</v>
      </c>
      <c r="H16" s="84">
        <f>SUM(H2:H15)</f>
        <v>0.4</v>
      </c>
      <c r="I16" s="25" t="s">
        <v>176</v>
      </c>
      <c r="J16" s="44"/>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t="s">
        <v>209</v>
      </c>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B67" zoomScale="70" zoomScaleNormal="70" workbookViewId="0">
      <selection activeCell="B59" sqref="B59"/>
    </sheetView>
  </sheetViews>
  <sheetFormatPr defaultColWidth="11.25" defaultRowHeight="15" customHeight="1"/>
  <cols>
    <col min="1" max="3" width="63.625" customWidth="1"/>
    <col min="4" max="4" width="10.75" customWidth="1"/>
    <col min="5" max="5" width="16.375" customWidth="1"/>
    <col min="6" max="6" width="18.25" customWidth="1"/>
    <col min="7" max="26" width="8.625" customWidth="1"/>
  </cols>
  <sheetData>
    <row r="1" spans="1:26" ht="31.5" customHeight="1">
      <c r="A1" s="43" t="s">
        <v>21</v>
      </c>
      <c r="B1" s="42" t="s">
        <v>210</v>
      </c>
      <c r="C1" s="42" t="s">
        <v>211</v>
      </c>
      <c r="D1" s="43" t="s">
        <v>23</v>
      </c>
      <c r="E1" s="43" t="s">
        <v>24</v>
      </c>
      <c r="F1" s="44"/>
      <c r="G1" s="44"/>
      <c r="H1" s="44"/>
      <c r="I1" s="44"/>
      <c r="J1" s="44"/>
      <c r="K1" s="44"/>
      <c r="L1" s="44"/>
      <c r="M1" s="44"/>
      <c r="N1" s="44"/>
      <c r="O1" s="44"/>
      <c r="P1" s="44"/>
      <c r="Q1" s="44"/>
      <c r="R1" s="44"/>
      <c r="S1" s="44"/>
      <c r="T1" s="44"/>
      <c r="U1" s="44"/>
      <c r="V1" s="44"/>
      <c r="W1" s="44"/>
      <c r="X1" s="44"/>
      <c r="Y1" s="44"/>
      <c r="Z1" s="44"/>
    </row>
    <row r="2" spans="1:26" ht="31.5" customHeight="1">
      <c r="A2" s="42" t="s">
        <v>212</v>
      </c>
      <c r="B2" s="127">
        <v>3.5</v>
      </c>
      <c r="C2" s="48"/>
      <c r="D2" s="59">
        <v>0.03</v>
      </c>
      <c r="E2" s="50">
        <f>(B2+C2)*D2</f>
        <v>0.105</v>
      </c>
      <c r="F2" s="83"/>
      <c r="G2" s="44"/>
      <c r="H2" s="44"/>
      <c r="I2" s="44"/>
      <c r="J2" s="44"/>
      <c r="K2" s="44"/>
      <c r="L2" s="44"/>
      <c r="M2" s="44"/>
      <c r="N2" s="44"/>
      <c r="O2" s="44"/>
      <c r="P2" s="44"/>
      <c r="Q2" s="44"/>
      <c r="R2" s="44"/>
      <c r="S2" s="44"/>
      <c r="T2" s="44"/>
      <c r="U2" s="44"/>
      <c r="V2" s="44"/>
      <c r="W2" s="44"/>
      <c r="X2" s="44"/>
      <c r="Y2" s="44"/>
      <c r="Z2" s="44"/>
    </row>
    <row r="3" spans="1:26" ht="50.1" customHeight="1">
      <c r="A3" s="42"/>
      <c r="B3" s="128" t="s">
        <v>213</v>
      </c>
      <c r="C3" s="73"/>
      <c r="D3" s="59"/>
      <c r="E3" s="50"/>
      <c r="F3" s="83"/>
      <c r="G3" s="44"/>
      <c r="H3" s="44"/>
      <c r="I3" s="44"/>
      <c r="J3" s="44"/>
      <c r="K3" s="44"/>
      <c r="L3" s="44"/>
      <c r="M3" s="44"/>
      <c r="N3" s="44"/>
      <c r="O3" s="44"/>
      <c r="P3" s="44"/>
      <c r="Q3" s="44"/>
      <c r="R3" s="44"/>
      <c r="S3" s="44"/>
      <c r="T3" s="44"/>
      <c r="U3" s="44"/>
      <c r="V3" s="44"/>
      <c r="W3" s="44"/>
      <c r="X3" s="44"/>
      <c r="Y3" s="44"/>
      <c r="Z3" s="44"/>
    </row>
    <row r="4" spans="1:26" ht="31.5" customHeight="1">
      <c r="A4" s="42" t="s">
        <v>214</v>
      </c>
      <c r="B4" s="127">
        <v>0</v>
      </c>
      <c r="C4" s="67"/>
      <c r="D4" s="59">
        <v>0.03</v>
      </c>
      <c r="E4" s="50">
        <f>(B4+C4)*D4</f>
        <v>0</v>
      </c>
      <c r="F4" s="83"/>
      <c r="G4" s="44"/>
      <c r="H4" s="44"/>
      <c r="I4" s="44"/>
      <c r="J4" s="44"/>
      <c r="K4" s="44"/>
      <c r="L4" s="44"/>
      <c r="M4" s="44"/>
      <c r="N4" s="44"/>
      <c r="O4" s="44"/>
      <c r="P4" s="44"/>
      <c r="Q4" s="44"/>
      <c r="R4" s="44"/>
      <c r="S4" s="44"/>
      <c r="T4" s="44"/>
      <c r="U4" s="44"/>
      <c r="V4" s="44"/>
      <c r="W4" s="44"/>
      <c r="X4" s="44"/>
      <c r="Y4" s="44"/>
      <c r="Z4" s="44"/>
    </row>
    <row r="5" spans="1:26" ht="27.95" customHeight="1">
      <c r="A5" s="42"/>
      <c r="B5" s="128" t="s">
        <v>30</v>
      </c>
      <c r="C5" s="129"/>
      <c r="D5" s="59"/>
      <c r="E5" s="50"/>
      <c r="F5" s="83"/>
      <c r="G5" s="44"/>
      <c r="H5" s="44"/>
      <c r="I5" s="44"/>
      <c r="J5" s="44"/>
      <c r="K5" s="44"/>
      <c r="L5" s="44"/>
      <c r="M5" s="44"/>
      <c r="N5" s="44"/>
      <c r="O5" s="44"/>
      <c r="P5" s="44"/>
      <c r="Q5" s="44"/>
      <c r="R5" s="44"/>
      <c r="S5" s="44"/>
      <c r="T5" s="44"/>
      <c r="U5" s="44"/>
      <c r="V5" s="44"/>
      <c r="W5" s="44"/>
      <c r="X5" s="44"/>
      <c r="Y5" s="44"/>
      <c r="Z5" s="44"/>
    </row>
    <row r="6" spans="1:26" ht="31.5" customHeight="1">
      <c r="A6" s="42" t="s">
        <v>215</v>
      </c>
      <c r="B6" s="127">
        <v>3.5</v>
      </c>
      <c r="C6" s="48">
        <v>4.5</v>
      </c>
      <c r="D6" s="59">
        <v>0.04</v>
      </c>
      <c r="E6" s="50">
        <f>(B6+C6)*D6</f>
        <v>0.32</v>
      </c>
      <c r="F6" s="44"/>
      <c r="G6" s="44"/>
      <c r="H6" s="44"/>
      <c r="I6" s="44"/>
      <c r="J6" s="44"/>
      <c r="K6" s="44"/>
      <c r="L6" s="44"/>
      <c r="M6" s="44"/>
      <c r="N6" s="44"/>
      <c r="O6" s="44"/>
      <c r="P6" s="44"/>
      <c r="Q6" s="44"/>
      <c r="R6" s="44"/>
      <c r="S6" s="44"/>
      <c r="T6" s="44"/>
      <c r="U6" s="44"/>
      <c r="V6" s="44"/>
      <c r="W6" s="44"/>
      <c r="X6" s="44"/>
      <c r="Y6" s="44"/>
      <c r="Z6" s="44"/>
    </row>
    <row r="7" spans="1:26" ht="125.45" customHeight="1">
      <c r="A7" s="42"/>
      <c r="B7" s="129" t="s">
        <v>216</v>
      </c>
      <c r="C7" s="129" t="s">
        <v>217</v>
      </c>
      <c r="D7" s="59"/>
      <c r="E7" s="50"/>
      <c r="F7" s="44"/>
      <c r="G7" s="44"/>
      <c r="H7" s="44"/>
      <c r="I7" s="44"/>
      <c r="J7" s="44"/>
      <c r="K7" s="44"/>
      <c r="L7" s="44"/>
      <c r="M7" s="44"/>
      <c r="N7" s="44"/>
      <c r="O7" s="44"/>
      <c r="P7" s="44"/>
      <c r="Q7" s="44"/>
      <c r="R7" s="44"/>
      <c r="S7" s="44"/>
      <c r="T7" s="44"/>
      <c r="U7" s="44"/>
      <c r="V7" s="44"/>
      <c r="W7" s="44"/>
      <c r="X7" s="44"/>
      <c r="Y7" s="44"/>
      <c r="Z7" s="44"/>
    </row>
    <row r="8" spans="1:26" ht="31.5" customHeight="1">
      <c r="A8" s="42" t="s">
        <v>218</v>
      </c>
      <c r="B8" s="67">
        <v>3.5</v>
      </c>
      <c r="C8" s="67"/>
      <c r="D8" s="59">
        <v>0.03</v>
      </c>
      <c r="E8" s="50">
        <f>(B8+C8)*D8</f>
        <v>0.105</v>
      </c>
      <c r="F8" s="44"/>
      <c r="G8" s="44"/>
      <c r="H8" s="44"/>
      <c r="I8" s="44"/>
      <c r="J8" s="44"/>
      <c r="K8" s="44"/>
      <c r="L8" s="44"/>
      <c r="M8" s="44"/>
      <c r="N8" s="44"/>
      <c r="O8" s="44"/>
      <c r="P8" s="44"/>
      <c r="Q8" s="44"/>
      <c r="R8" s="44"/>
      <c r="S8" s="44"/>
      <c r="T8" s="44"/>
      <c r="U8" s="44"/>
      <c r="V8" s="44"/>
      <c r="W8" s="44"/>
      <c r="X8" s="44"/>
      <c r="Y8" s="44"/>
      <c r="Z8" s="44"/>
    </row>
    <row r="9" spans="1:26" ht="45" customHeight="1">
      <c r="A9" s="42"/>
      <c r="B9" s="129" t="s">
        <v>219</v>
      </c>
      <c r="C9" s="67"/>
      <c r="D9" s="59"/>
      <c r="E9" s="50"/>
      <c r="F9" s="44"/>
      <c r="G9" s="44"/>
      <c r="H9" s="44"/>
      <c r="I9" s="44"/>
      <c r="J9" s="44"/>
      <c r="K9" s="44"/>
      <c r="L9" s="44"/>
      <c r="M9" s="44"/>
      <c r="N9" s="44"/>
      <c r="O9" s="44"/>
      <c r="P9" s="44"/>
      <c r="Q9" s="44"/>
      <c r="R9" s="44"/>
      <c r="S9" s="44"/>
      <c r="T9" s="44"/>
      <c r="U9" s="44"/>
      <c r="V9" s="44"/>
      <c r="W9" s="44"/>
      <c r="X9" s="44"/>
      <c r="Y9" s="44"/>
      <c r="Z9" s="44"/>
    </row>
    <row r="10" spans="1:26" ht="31.5" customHeight="1">
      <c r="A10" s="42" t="s">
        <v>220</v>
      </c>
      <c r="B10" s="48">
        <v>3.5</v>
      </c>
      <c r="C10" s="48"/>
      <c r="D10" s="59">
        <v>0.03</v>
      </c>
      <c r="E10" s="50">
        <f>(B10+C10)*D10</f>
        <v>0.105</v>
      </c>
      <c r="F10" s="44"/>
      <c r="G10" s="44"/>
      <c r="H10" s="44"/>
      <c r="I10" s="44"/>
      <c r="J10" s="44"/>
      <c r="K10" s="44"/>
      <c r="L10" s="44"/>
      <c r="M10" s="44"/>
      <c r="N10" s="44"/>
      <c r="O10" s="44"/>
      <c r="P10" s="44"/>
      <c r="Q10" s="44"/>
      <c r="R10" s="44"/>
      <c r="S10" s="44"/>
      <c r="T10" s="44"/>
      <c r="U10" s="44"/>
      <c r="V10" s="44"/>
      <c r="W10" s="44"/>
      <c r="X10" s="44"/>
      <c r="Y10" s="44"/>
      <c r="Z10" s="44"/>
    </row>
    <row r="11" spans="1:26" ht="31.5" customHeight="1">
      <c r="A11" s="42"/>
      <c r="B11" s="85" t="s">
        <v>221</v>
      </c>
      <c r="C11" s="48"/>
      <c r="D11" s="59"/>
      <c r="E11" s="50"/>
      <c r="F11" s="44"/>
      <c r="G11" s="44"/>
      <c r="H11" s="44"/>
      <c r="I11" s="44"/>
      <c r="J11" s="44"/>
      <c r="K11" s="44"/>
      <c r="L11" s="44"/>
      <c r="M11" s="44"/>
      <c r="N11" s="44"/>
      <c r="O11" s="44"/>
      <c r="P11" s="44"/>
      <c r="Q11" s="44"/>
      <c r="R11" s="44"/>
      <c r="S11" s="44"/>
      <c r="T11" s="44"/>
      <c r="U11" s="44"/>
      <c r="V11" s="44"/>
      <c r="W11" s="44"/>
      <c r="X11" s="44"/>
      <c r="Y11" s="44"/>
      <c r="Z11" s="44"/>
    </row>
    <row r="12" spans="1:26" ht="31.5" customHeight="1">
      <c r="A12" s="42" t="s">
        <v>222</v>
      </c>
      <c r="B12" s="48">
        <v>3.5</v>
      </c>
      <c r="C12" s="67"/>
      <c r="D12" s="59">
        <v>0.02</v>
      </c>
      <c r="E12" s="50">
        <f>(B12+C12)*D12</f>
        <v>7.0000000000000007E-2</v>
      </c>
      <c r="F12" s="44"/>
      <c r="G12" s="44"/>
      <c r="H12" s="44"/>
      <c r="I12" s="44"/>
      <c r="J12" s="44"/>
      <c r="K12" s="44"/>
      <c r="L12" s="44"/>
      <c r="M12" s="44"/>
      <c r="N12" s="44"/>
      <c r="O12" s="44"/>
      <c r="P12" s="44"/>
      <c r="Q12" s="44"/>
      <c r="R12" s="44"/>
      <c r="S12" s="44"/>
      <c r="T12" s="44"/>
      <c r="U12" s="44"/>
      <c r="V12" s="44"/>
      <c r="W12" s="44"/>
      <c r="X12" s="44"/>
      <c r="Y12" s="44"/>
      <c r="Z12" s="44"/>
    </row>
    <row r="13" spans="1:26" ht="51.95" customHeight="1">
      <c r="A13" s="42"/>
      <c r="B13" s="85" t="s">
        <v>223</v>
      </c>
      <c r="C13" s="67"/>
      <c r="D13" s="59"/>
      <c r="E13" s="50"/>
      <c r="F13" s="44"/>
      <c r="G13" s="44"/>
      <c r="H13" s="44"/>
      <c r="I13" s="44"/>
      <c r="J13" s="44"/>
      <c r="K13" s="44"/>
      <c r="L13" s="44"/>
      <c r="M13" s="44"/>
      <c r="N13" s="44"/>
      <c r="O13" s="44"/>
      <c r="P13" s="44"/>
      <c r="Q13" s="44"/>
      <c r="R13" s="44"/>
      <c r="S13" s="44"/>
      <c r="T13" s="44"/>
      <c r="U13" s="44"/>
      <c r="V13" s="44"/>
      <c r="W13" s="44"/>
      <c r="X13" s="44"/>
      <c r="Y13" s="44"/>
      <c r="Z13" s="44"/>
    </row>
    <row r="14" spans="1:26" ht="31.5" customHeight="1">
      <c r="A14" s="42" t="s">
        <v>224</v>
      </c>
      <c r="B14" s="67">
        <v>3.5</v>
      </c>
      <c r="C14" s="48"/>
      <c r="D14" s="59">
        <v>0.04</v>
      </c>
      <c r="E14" s="50">
        <f>(B14+C14)*D14</f>
        <v>0.14000000000000001</v>
      </c>
      <c r="F14" s="44"/>
      <c r="G14" s="44"/>
      <c r="H14" s="44"/>
      <c r="I14" s="44"/>
      <c r="J14" s="44"/>
      <c r="K14" s="44"/>
      <c r="L14" s="44"/>
      <c r="M14" s="44"/>
      <c r="N14" s="44"/>
      <c r="O14" s="44"/>
      <c r="P14" s="44"/>
      <c r="Q14" s="44"/>
      <c r="R14" s="44"/>
      <c r="S14" s="44"/>
      <c r="T14" s="44"/>
      <c r="U14" s="44"/>
      <c r="V14" s="44"/>
      <c r="W14" s="44"/>
      <c r="X14" s="44"/>
      <c r="Y14" s="44"/>
      <c r="Z14" s="44"/>
    </row>
    <row r="15" spans="1:26" ht="69.599999999999994" customHeight="1">
      <c r="A15" s="42"/>
      <c r="B15" s="68" t="s">
        <v>225</v>
      </c>
      <c r="C15" s="48"/>
      <c r="D15" s="59"/>
      <c r="E15" s="50"/>
      <c r="F15" s="44"/>
      <c r="G15" s="44"/>
      <c r="H15" s="44"/>
      <c r="I15" s="44"/>
      <c r="J15" s="44"/>
      <c r="K15" s="44"/>
      <c r="L15" s="44"/>
      <c r="M15" s="44"/>
      <c r="N15" s="44"/>
      <c r="O15" s="44"/>
      <c r="P15" s="44"/>
      <c r="Q15" s="44"/>
      <c r="R15" s="44"/>
      <c r="S15" s="44"/>
      <c r="T15" s="44"/>
      <c r="U15" s="44"/>
      <c r="V15" s="44"/>
      <c r="W15" s="44"/>
      <c r="X15" s="44"/>
      <c r="Y15" s="44"/>
      <c r="Z15" s="44"/>
    </row>
    <row r="16" spans="1:26" ht="31.5" customHeight="1">
      <c r="A16" s="42" t="s">
        <v>226</v>
      </c>
      <c r="B16" s="67">
        <v>0</v>
      </c>
      <c r="C16" s="67">
        <v>0.5</v>
      </c>
      <c r="D16" s="59">
        <v>0.04</v>
      </c>
      <c r="E16" s="50">
        <f>(B16+C16)*D16</f>
        <v>0.02</v>
      </c>
      <c r="F16" s="44"/>
      <c r="G16" s="44"/>
      <c r="H16" s="44"/>
      <c r="I16" s="44"/>
      <c r="J16" s="44"/>
      <c r="K16" s="44"/>
      <c r="L16" s="44"/>
      <c r="M16" s="44"/>
      <c r="N16" s="44"/>
      <c r="O16" s="44"/>
      <c r="P16" s="44"/>
      <c r="Q16" s="44"/>
      <c r="R16" s="44"/>
      <c r="S16" s="44"/>
      <c r="T16" s="44"/>
      <c r="U16" s="44"/>
      <c r="V16" s="44"/>
      <c r="W16" s="44"/>
      <c r="X16" s="44"/>
      <c r="Y16" s="44"/>
      <c r="Z16" s="44"/>
    </row>
    <row r="17" spans="1:26" ht="119.45" customHeight="1">
      <c r="A17" s="42"/>
      <c r="B17" s="130" t="s">
        <v>30</v>
      </c>
      <c r="C17" s="129" t="s">
        <v>227</v>
      </c>
      <c r="D17" s="59"/>
      <c r="E17" s="50"/>
      <c r="F17" s="44"/>
      <c r="G17" s="44"/>
      <c r="H17" s="44"/>
      <c r="I17" s="44"/>
      <c r="J17" s="44"/>
      <c r="K17" s="44"/>
      <c r="L17" s="44"/>
      <c r="M17" s="44"/>
      <c r="N17" s="44"/>
      <c r="O17" s="44"/>
      <c r="P17" s="44"/>
      <c r="Q17" s="44"/>
      <c r="R17" s="44"/>
      <c r="S17" s="44"/>
      <c r="T17" s="44"/>
      <c r="U17" s="44"/>
      <c r="V17" s="44"/>
      <c r="W17" s="44"/>
      <c r="X17" s="44"/>
      <c r="Y17" s="44"/>
      <c r="Z17" s="44"/>
    </row>
    <row r="18" spans="1:26" ht="31.5" customHeight="1">
      <c r="A18" s="42" t="s">
        <v>228</v>
      </c>
      <c r="B18" s="48">
        <v>3.5</v>
      </c>
      <c r="C18" s="48"/>
      <c r="D18" s="59">
        <v>0.04</v>
      </c>
      <c r="E18" s="50">
        <f>(B18+C18)*D18</f>
        <v>0.14000000000000001</v>
      </c>
      <c r="F18" s="44"/>
      <c r="G18" s="44"/>
      <c r="H18" s="44"/>
      <c r="I18" s="44"/>
      <c r="J18" s="44"/>
      <c r="K18" s="44"/>
      <c r="L18" s="44"/>
      <c r="M18" s="44"/>
      <c r="N18" s="44"/>
      <c r="O18" s="44"/>
      <c r="P18" s="44"/>
      <c r="Q18" s="44"/>
      <c r="R18" s="44"/>
      <c r="S18" s="44"/>
      <c r="T18" s="44"/>
      <c r="U18" s="44"/>
      <c r="V18" s="44"/>
      <c r="W18" s="44"/>
      <c r="X18" s="44"/>
      <c r="Y18" s="44"/>
      <c r="Z18" s="44"/>
    </row>
    <row r="19" spans="1:26" ht="48.6" customHeight="1">
      <c r="A19" s="42"/>
      <c r="B19" s="85" t="s">
        <v>229</v>
      </c>
      <c r="C19" s="48"/>
      <c r="D19" s="59"/>
      <c r="E19" s="50"/>
      <c r="F19" s="44"/>
      <c r="G19" s="44"/>
      <c r="H19" s="44"/>
      <c r="I19" s="44"/>
      <c r="J19" s="44"/>
      <c r="K19" s="44"/>
      <c r="L19" s="44"/>
      <c r="M19" s="44"/>
      <c r="N19" s="44"/>
      <c r="O19" s="44"/>
      <c r="P19" s="44"/>
      <c r="Q19" s="44"/>
      <c r="R19" s="44"/>
      <c r="S19" s="44"/>
      <c r="T19" s="44"/>
      <c r="U19" s="44"/>
      <c r="V19" s="44"/>
      <c r="W19" s="44"/>
      <c r="X19" s="44"/>
      <c r="Y19" s="44"/>
      <c r="Z19" s="44"/>
    </row>
    <row r="20" spans="1:26" ht="31.5" customHeight="1">
      <c r="A20" s="42" t="s">
        <v>230</v>
      </c>
      <c r="B20" s="85"/>
      <c r="C20" s="67"/>
      <c r="D20" s="59">
        <v>0.04</v>
      </c>
      <c r="E20" s="50">
        <f>(B20+C20)*D20</f>
        <v>0</v>
      </c>
      <c r="F20" s="44"/>
      <c r="G20" s="44"/>
      <c r="H20" s="44"/>
      <c r="I20" s="44"/>
      <c r="J20" s="44"/>
      <c r="K20" s="44"/>
      <c r="L20" s="44"/>
      <c r="M20" s="44"/>
      <c r="N20" s="44"/>
      <c r="O20" s="44"/>
      <c r="P20" s="44"/>
      <c r="Q20" s="44"/>
      <c r="R20" s="44"/>
      <c r="S20" s="44"/>
      <c r="T20" s="44"/>
      <c r="U20" s="44"/>
      <c r="V20" s="44"/>
      <c r="W20" s="44"/>
      <c r="X20" s="44"/>
      <c r="Y20" s="44"/>
      <c r="Z20" s="44"/>
    </row>
    <row r="21" spans="1:26" ht="31.5" customHeight="1">
      <c r="A21" s="42"/>
      <c r="B21" s="85" t="s">
        <v>30</v>
      </c>
      <c r="C21" s="67"/>
      <c r="D21" s="59"/>
      <c r="E21" s="50"/>
      <c r="F21" s="44"/>
      <c r="G21" s="44"/>
      <c r="H21" s="44"/>
      <c r="I21" s="44"/>
      <c r="J21" s="44"/>
      <c r="K21" s="44"/>
      <c r="L21" s="44"/>
      <c r="M21" s="44"/>
      <c r="N21" s="44"/>
      <c r="O21" s="44"/>
      <c r="P21" s="44"/>
      <c r="Q21" s="44"/>
      <c r="R21" s="44"/>
      <c r="S21" s="44"/>
      <c r="T21" s="44"/>
      <c r="U21" s="44"/>
      <c r="V21" s="44"/>
      <c r="W21" s="44"/>
      <c r="X21" s="44"/>
      <c r="Y21" s="44"/>
      <c r="Z21" s="44"/>
    </row>
    <row r="22" spans="1:26" ht="31.5" customHeight="1">
      <c r="A22" s="42" t="s">
        <v>231</v>
      </c>
      <c r="B22" s="67"/>
      <c r="C22" s="48"/>
      <c r="D22" s="59">
        <v>0.04</v>
      </c>
      <c r="E22" s="50">
        <f>(B22+C22)*D22</f>
        <v>0</v>
      </c>
      <c r="F22" s="44"/>
      <c r="G22" s="44"/>
      <c r="H22" s="44"/>
      <c r="I22" s="44"/>
      <c r="J22" s="44"/>
      <c r="K22" s="44"/>
      <c r="L22" s="44"/>
      <c r="M22" s="44"/>
      <c r="N22" s="44"/>
      <c r="O22" s="44"/>
      <c r="P22" s="44"/>
      <c r="Q22" s="44"/>
      <c r="R22" s="44"/>
      <c r="S22" s="44"/>
      <c r="T22" s="44"/>
      <c r="U22" s="44"/>
      <c r="V22" s="44"/>
      <c r="W22" s="44"/>
      <c r="X22" s="44"/>
      <c r="Y22" s="44"/>
      <c r="Z22" s="44"/>
    </row>
    <row r="23" spans="1:26" ht="33.6" customHeight="1">
      <c r="A23" s="42"/>
      <c r="B23" s="129" t="s">
        <v>232</v>
      </c>
      <c r="C23" s="128"/>
      <c r="D23" s="59"/>
      <c r="E23" s="50"/>
      <c r="F23" s="44"/>
      <c r="G23" s="44"/>
      <c r="H23" s="44"/>
      <c r="I23" s="44"/>
      <c r="J23" s="44"/>
      <c r="K23" s="44"/>
      <c r="L23" s="44"/>
      <c r="M23" s="44"/>
      <c r="N23" s="44"/>
      <c r="O23" s="44"/>
      <c r="P23" s="44"/>
      <c r="Q23" s="44"/>
      <c r="R23" s="44"/>
      <c r="S23" s="44"/>
      <c r="T23" s="44"/>
      <c r="U23" s="44"/>
      <c r="V23" s="44"/>
      <c r="W23" s="44"/>
      <c r="X23" s="44"/>
      <c r="Y23" s="44"/>
      <c r="Z23" s="44"/>
    </row>
    <row r="24" spans="1:26" ht="31.5" customHeight="1">
      <c r="A24" s="42" t="s">
        <v>233</v>
      </c>
      <c r="B24" s="67">
        <v>0</v>
      </c>
      <c r="C24" s="67"/>
      <c r="D24" s="59">
        <v>0.04</v>
      </c>
      <c r="E24" s="50">
        <f>(B24+C24)*D24</f>
        <v>0</v>
      </c>
      <c r="F24" s="44"/>
      <c r="G24" s="44"/>
      <c r="H24" s="44"/>
      <c r="I24" s="44"/>
      <c r="J24" s="44"/>
      <c r="K24" s="44"/>
      <c r="L24" s="44"/>
      <c r="M24" s="44"/>
      <c r="N24" s="44"/>
      <c r="O24" s="44"/>
      <c r="P24" s="44"/>
      <c r="Q24" s="44"/>
      <c r="R24" s="44"/>
      <c r="S24" s="44"/>
      <c r="T24" s="44"/>
      <c r="U24" s="44"/>
      <c r="V24" s="44"/>
      <c r="W24" s="44"/>
      <c r="X24" s="44"/>
      <c r="Y24" s="44"/>
      <c r="Z24" s="44"/>
    </row>
    <row r="25" spans="1:26" ht="31.5" customHeight="1">
      <c r="A25" s="42"/>
      <c r="B25" s="68" t="s">
        <v>30</v>
      </c>
      <c r="C25" s="67"/>
      <c r="D25" s="59"/>
      <c r="E25" s="50"/>
      <c r="F25" s="44"/>
      <c r="G25" s="44"/>
      <c r="H25" s="44"/>
      <c r="I25" s="44"/>
      <c r="J25" s="44"/>
      <c r="K25" s="44"/>
      <c r="L25" s="44"/>
      <c r="M25" s="44"/>
      <c r="N25" s="44"/>
      <c r="O25" s="44"/>
      <c r="P25" s="44"/>
      <c r="Q25" s="44"/>
      <c r="R25" s="44"/>
      <c r="S25" s="44"/>
      <c r="T25" s="44"/>
      <c r="U25" s="44"/>
      <c r="V25" s="44"/>
      <c r="W25" s="44"/>
      <c r="X25" s="44"/>
      <c r="Y25" s="44"/>
      <c r="Z25" s="44"/>
    </row>
    <row r="26" spans="1:26" ht="31.5" customHeight="1">
      <c r="A26" s="42" t="s">
        <v>234</v>
      </c>
      <c r="B26" s="48">
        <v>0</v>
      </c>
      <c r="C26" s="48"/>
      <c r="D26" s="59">
        <v>0.04</v>
      </c>
      <c r="E26" s="50">
        <f>(B26+C26)*D26</f>
        <v>0</v>
      </c>
      <c r="F26" s="44"/>
      <c r="G26" s="44"/>
      <c r="H26" s="44"/>
      <c r="I26" s="44"/>
      <c r="J26" s="44"/>
      <c r="K26" s="44"/>
      <c r="L26" s="44"/>
      <c r="M26" s="44"/>
      <c r="N26" s="44"/>
      <c r="O26" s="44"/>
      <c r="P26" s="44"/>
      <c r="Q26" s="44"/>
      <c r="R26" s="44"/>
      <c r="S26" s="44"/>
      <c r="T26" s="44"/>
      <c r="U26" s="44"/>
      <c r="V26" s="44"/>
      <c r="W26" s="44"/>
      <c r="X26" s="44"/>
      <c r="Y26" s="44"/>
      <c r="Z26" s="44"/>
    </row>
    <row r="27" spans="1:26" ht="31.5" customHeight="1">
      <c r="A27" s="42"/>
      <c r="B27" s="85" t="s">
        <v>30</v>
      </c>
      <c r="C27" s="48"/>
      <c r="D27" s="59"/>
      <c r="E27" s="50"/>
      <c r="F27" s="44"/>
      <c r="G27" s="44"/>
      <c r="H27" s="44"/>
      <c r="I27" s="44"/>
      <c r="J27" s="44"/>
      <c r="K27" s="44"/>
      <c r="L27" s="44"/>
      <c r="M27" s="44"/>
      <c r="N27" s="44"/>
      <c r="O27" s="44"/>
      <c r="P27" s="44"/>
      <c r="Q27" s="44"/>
      <c r="R27" s="44"/>
      <c r="S27" s="44"/>
      <c r="T27" s="44"/>
      <c r="U27" s="44"/>
      <c r="V27" s="44"/>
      <c r="W27" s="44"/>
      <c r="X27" s="44"/>
      <c r="Y27" s="44"/>
      <c r="Z27" s="44"/>
    </row>
    <row r="28" spans="1:26" ht="31.5" customHeight="1">
      <c r="A28" s="42" t="s">
        <v>235</v>
      </c>
      <c r="B28" s="131">
        <v>2</v>
      </c>
      <c r="C28" s="67"/>
      <c r="D28" s="59">
        <v>0.02</v>
      </c>
      <c r="E28" s="50">
        <f>(B28+C28)*D28</f>
        <v>0.04</v>
      </c>
      <c r="F28" s="44"/>
      <c r="G28" s="44"/>
      <c r="H28" s="44"/>
      <c r="I28" s="44"/>
      <c r="J28" s="44"/>
      <c r="K28" s="44"/>
      <c r="L28" s="44"/>
      <c r="M28" s="44"/>
      <c r="N28" s="44"/>
      <c r="O28" s="44"/>
      <c r="P28" s="44"/>
      <c r="Q28" s="44"/>
      <c r="R28" s="44"/>
      <c r="S28" s="44"/>
      <c r="T28" s="44"/>
      <c r="U28" s="44"/>
      <c r="V28" s="44"/>
      <c r="W28" s="44"/>
      <c r="X28" s="44"/>
      <c r="Y28" s="44"/>
      <c r="Z28" s="44"/>
    </row>
    <row r="29" spans="1:26" ht="60.95" customHeight="1">
      <c r="A29" s="42"/>
      <c r="B29" s="128" t="s">
        <v>236</v>
      </c>
      <c r="C29" s="67"/>
      <c r="D29" s="59"/>
      <c r="E29" s="50"/>
      <c r="F29" s="44"/>
      <c r="G29" s="44"/>
      <c r="H29" s="44"/>
      <c r="I29" s="44"/>
      <c r="J29" s="44"/>
      <c r="K29" s="44"/>
      <c r="L29" s="44"/>
      <c r="M29" s="44"/>
      <c r="N29" s="44"/>
      <c r="O29" s="44"/>
      <c r="P29" s="44"/>
      <c r="Q29" s="44"/>
      <c r="R29" s="44"/>
      <c r="S29" s="44"/>
      <c r="T29" s="44"/>
      <c r="U29" s="44"/>
      <c r="V29" s="44"/>
      <c r="W29" s="44"/>
      <c r="X29" s="44"/>
      <c r="Y29" s="44"/>
      <c r="Z29" s="44"/>
    </row>
    <row r="30" spans="1:26" ht="31.5" customHeight="1">
      <c r="A30" s="42" t="s">
        <v>237</v>
      </c>
      <c r="B30" s="68"/>
      <c r="C30" s="48"/>
      <c r="D30" s="59">
        <v>0.02</v>
      </c>
      <c r="E30" s="50">
        <f>(B30+C30)*D30</f>
        <v>0</v>
      </c>
      <c r="F30" s="44"/>
      <c r="G30" s="44"/>
      <c r="H30" s="44"/>
      <c r="I30" s="44"/>
      <c r="J30" s="44"/>
      <c r="K30" s="44"/>
      <c r="L30" s="44"/>
      <c r="M30" s="44"/>
      <c r="N30" s="44"/>
      <c r="O30" s="44"/>
      <c r="P30" s="44"/>
      <c r="Q30" s="44"/>
      <c r="R30" s="44"/>
      <c r="S30" s="44"/>
      <c r="T30" s="44"/>
      <c r="U30" s="44"/>
      <c r="V30" s="44"/>
      <c r="W30" s="44"/>
      <c r="X30" s="44"/>
      <c r="Y30" s="44"/>
      <c r="Z30" s="44"/>
    </row>
    <row r="31" spans="1:26" ht="31.5" customHeight="1">
      <c r="A31" s="42"/>
      <c r="B31" s="68"/>
      <c r="C31" s="48"/>
      <c r="D31" s="59"/>
      <c r="E31" s="50"/>
      <c r="F31" s="44"/>
      <c r="G31" s="44"/>
      <c r="H31" s="44"/>
      <c r="I31" s="44"/>
      <c r="J31" s="44"/>
      <c r="K31" s="44"/>
      <c r="L31" s="44"/>
      <c r="M31" s="44"/>
      <c r="N31" s="44"/>
      <c r="O31" s="44"/>
      <c r="P31" s="44"/>
      <c r="Q31" s="44"/>
      <c r="R31" s="44"/>
      <c r="S31" s="44"/>
      <c r="T31" s="44"/>
      <c r="U31" s="44"/>
      <c r="V31" s="44"/>
      <c r="W31" s="44"/>
      <c r="X31" s="44"/>
      <c r="Y31" s="44"/>
      <c r="Z31" s="44"/>
    </row>
    <row r="32" spans="1:26" ht="31.5" customHeight="1">
      <c r="A32" s="42" t="s">
        <v>238</v>
      </c>
      <c r="B32" s="68"/>
      <c r="C32" s="67"/>
      <c r="D32" s="59">
        <v>0.03</v>
      </c>
      <c r="E32" s="50">
        <f>(B32+C32)*D32</f>
        <v>0</v>
      </c>
      <c r="F32" s="44"/>
      <c r="G32" s="44"/>
      <c r="H32" s="44"/>
      <c r="I32" s="44"/>
      <c r="J32" s="44"/>
      <c r="K32" s="44"/>
      <c r="L32" s="44"/>
      <c r="M32" s="44"/>
      <c r="N32" s="44"/>
      <c r="O32" s="44"/>
      <c r="P32" s="44"/>
      <c r="Q32" s="44"/>
      <c r="R32" s="44"/>
      <c r="S32" s="44"/>
      <c r="T32" s="44"/>
      <c r="U32" s="44"/>
      <c r="V32" s="44"/>
      <c r="W32" s="44"/>
      <c r="X32" s="44"/>
      <c r="Y32" s="44"/>
      <c r="Z32" s="44"/>
    </row>
    <row r="33" spans="1:26" ht="31.5" customHeight="1">
      <c r="A33" s="42"/>
      <c r="B33" s="68"/>
      <c r="C33" s="67"/>
      <c r="D33" s="59"/>
      <c r="E33" s="50"/>
      <c r="F33" s="44"/>
      <c r="G33" s="44"/>
      <c r="H33" s="44"/>
      <c r="I33" s="44"/>
      <c r="J33" s="44"/>
      <c r="K33" s="44"/>
      <c r="L33" s="44"/>
      <c r="M33" s="44"/>
      <c r="N33" s="44"/>
      <c r="O33" s="44"/>
      <c r="P33" s="44"/>
      <c r="Q33" s="44"/>
      <c r="R33" s="44"/>
      <c r="S33" s="44"/>
      <c r="T33" s="44"/>
      <c r="U33" s="44"/>
      <c r="V33" s="44"/>
      <c r="W33" s="44"/>
      <c r="X33" s="44"/>
      <c r="Y33" s="44"/>
      <c r="Z33" s="44"/>
    </row>
    <row r="34" spans="1:26" ht="31.5" customHeight="1">
      <c r="A34" s="42" t="s">
        <v>239</v>
      </c>
      <c r="B34" s="85"/>
      <c r="C34" s="48"/>
      <c r="D34" s="59">
        <v>0.02</v>
      </c>
      <c r="E34" s="50">
        <f>(B34+C34)*D34</f>
        <v>0</v>
      </c>
      <c r="F34" s="44"/>
      <c r="G34" s="44"/>
      <c r="H34" s="44"/>
      <c r="I34" s="44"/>
      <c r="J34" s="44"/>
      <c r="K34" s="44"/>
      <c r="L34" s="44"/>
      <c r="M34" s="44"/>
      <c r="N34" s="44"/>
      <c r="O34" s="44"/>
      <c r="P34" s="44"/>
      <c r="Q34" s="44"/>
      <c r="R34" s="44"/>
      <c r="S34" s="44"/>
      <c r="T34" s="44"/>
      <c r="U34" s="44"/>
      <c r="V34" s="44"/>
      <c r="W34" s="44"/>
      <c r="X34" s="44"/>
      <c r="Y34" s="44"/>
      <c r="Z34" s="44"/>
    </row>
    <row r="35" spans="1:26" ht="31.5" customHeight="1">
      <c r="A35" s="42"/>
      <c r="B35" s="85"/>
      <c r="C35" s="48"/>
      <c r="D35" s="59"/>
      <c r="E35" s="50"/>
      <c r="F35" s="44"/>
      <c r="G35" s="44"/>
      <c r="H35" s="44"/>
      <c r="I35" s="44"/>
      <c r="J35" s="44"/>
      <c r="K35" s="44"/>
      <c r="L35" s="44"/>
      <c r="M35" s="44"/>
      <c r="N35" s="44"/>
      <c r="O35" s="44"/>
      <c r="P35" s="44"/>
      <c r="Q35" s="44"/>
      <c r="R35" s="44"/>
      <c r="S35" s="44"/>
      <c r="T35" s="44"/>
      <c r="U35" s="44"/>
      <c r="V35" s="44"/>
      <c r="W35" s="44"/>
      <c r="X35" s="44"/>
      <c r="Y35" s="44"/>
      <c r="Z35" s="44"/>
    </row>
    <row r="36" spans="1:26" ht="31.5" customHeight="1">
      <c r="A36" s="42" t="s">
        <v>240</v>
      </c>
      <c r="B36" s="48">
        <v>3.5</v>
      </c>
      <c r="C36" s="67"/>
      <c r="D36" s="59">
        <v>0.03</v>
      </c>
      <c r="E36" s="50">
        <f>(B36+C36)*D36</f>
        <v>0.105</v>
      </c>
      <c r="F36" s="44"/>
      <c r="G36" s="44"/>
      <c r="H36" s="44"/>
      <c r="I36" s="44"/>
      <c r="J36" s="44"/>
      <c r="K36" s="44"/>
      <c r="L36" s="44"/>
      <c r="M36" s="44"/>
      <c r="N36" s="44"/>
      <c r="O36" s="44"/>
      <c r="P36" s="44"/>
      <c r="Q36" s="44"/>
      <c r="R36" s="44"/>
      <c r="S36" s="44"/>
      <c r="T36" s="44"/>
      <c r="U36" s="44"/>
      <c r="V36" s="44"/>
      <c r="W36" s="44"/>
      <c r="X36" s="44"/>
      <c r="Y36" s="44"/>
      <c r="Z36" s="44"/>
    </row>
    <row r="37" spans="1:26" ht="49.5" customHeight="1">
      <c r="A37" s="42"/>
      <c r="B37" s="128" t="s">
        <v>241</v>
      </c>
      <c r="C37" s="67"/>
      <c r="D37" s="59"/>
      <c r="E37" s="50"/>
      <c r="F37" s="44"/>
      <c r="G37" s="44"/>
      <c r="H37" s="44"/>
      <c r="I37" s="44"/>
      <c r="J37" s="44"/>
      <c r="K37" s="44"/>
      <c r="L37" s="44"/>
      <c r="M37" s="44"/>
      <c r="N37" s="44"/>
      <c r="O37" s="44"/>
      <c r="P37" s="44"/>
      <c r="Q37" s="44"/>
      <c r="R37" s="44"/>
      <c r="S37" s="44"/>
      <c r="T37" s="44"/>
      <c r="U37" s="44"/>
      <c r="V37" s="44"/>
      <c r="W37" s="44"/>
      <c r="X37" s="44"/>
      <c r="Y37" s="44"/>
      <c r="Z37" s="44"/>
    </row>
    <row r="38" spans="1:26" ht="31.5" customHeight="1">
      <c r="A38" s="42" t="s">
        <v>242</v>
      </c>
      <c r="B38" s="67">
        <v>3.5</v>
      </c>
      <c r="C38" s="48"/>
      <c r="D38" s="59">
        <v>0.02</v>
      </c>
      <c r="E38" s="50">
        <f>(B38+C38)*D38</f>
        <v>7.0000000000000007E-2</v>
      </c>
      <c r="F38" s="44"/>
      <c r="G38" s="44"/>
      <c r="H38" s="44"/>
      <c r="I38" s="44"/>
      <c r="J38" s="44"/>
      <c r="K38" s="44"/>
      <c r="L38" s="44"/>
      <c r="M38" s="44"/>
      <c r="N38" s="44"/>
      <c r="O38" s="44"/>
      <c r="P38" s="44"/>
      <c r="Q38" s="44"/>
      <c r="R38" s="44"/>
      <c r="S38" s="44"/>
      <c r="T38" s="44"/>
      <c r="U38" s="44"/>
      <c r="V38" s="44"/>
      <c r="W38" s="44"/>
      <c r="X38" s="44"/>
      <c r="Y38" s="44"/>
      <c r="Z38" s="44"/>
    </row>
    <row r="39" spans="1:26" ht="51.95" customHeight="1">
      <c r="A39" s="42"/>
      <c r="B39" s="68" t="s">
        <v>241</v>
      </c>
      <c r="C39" s="48"/>
      <c r="D39" s="59"/>
      <c r="E39" s="50"/>
      <c r="F39" s="44"/>
      <c r="G39" s="44"/>
      <c r="H39" s="44"/>
      <c r="I39" s="44"/>
      <c r="J39" s="44"/>
      <c r="K39" s="44"/>
      <c r="L39" s="44"/>
      <c r="M39" s="44"/>
      <c r="N39" s="44"/>
      <c r="O39" s="44"/>
      <c r="P39" s="44"/>
      <c r="Q39" s="44"/>
      <c r="R39" s="44"/>
      <c r="S39" s="44"/>
      <c r="T39" s="44"/>
      <c r="U39" s="44"/>
      <c r="V39" s="44"/>
      <c r="W39" s="44"/>
      <c r="X39" s="44"/>
      <c r="Y39" s="44"/>
      <c r="Z39" s="44"/>
    </row>
    <row r="40" spans="1:26" ht="31.5" customHeight="1">
      <c r="A40" s="42" t="s">
        <v>243</v>
      </c>
      <c r="B40" s="67">
        <v>0</v>
      </c>
      <c r="C40" s="67"/>
      <c r="D40" s="59">
        <v>0.03</v>
      </c>
      <c r="E40" s="50">
        <f>(B40+C40)*D40</f>
        <v>0</v>
      </c>
      <c r="F40" s="44"/>
      <c r="G40" s="44"/>
      <c r="H40" s="44"/>
      <c r="I40" s="44"/>
      <c r="J40" s="44"/>
      <c r="K40" s="44"/>
      <c r="L40" s="44"/>
      <c r="M40" s="44"/>
      <c r="N40" s="44"/>
      <c r="O40" s="44"/>
      <c r="P40" s="44"/>
      <c r="Q40" s="44"/>
      <c r="R40" s="44"/>
      <c r="S40" s="44"/>
      <c r="T40" s="44"/>
      <c r="U40" s="44"/>
      <c r="V40" s="44"/>
      <c r="W40" s="44"/>
      <c r="X40" s="44"/>
      <c r="Y40" s="44"/>
      <c r="Z40" s="44"/>
    </row>
    <row r="41" spans="1:26" ht="31.5" customHeight="1">
      <c r="A41" s="42"/>
      <c r="B41" s="68" t="s">
        <v>30</v>
      </c>
      <c r="C41" s="67"/>
      <c r="D41" s="59"/>
      <c r="E41" s="50"/>
      <c r="F41" s="44"/>
      <c r="G41" s="44"/>
      <c r="H41" s="44"/>
      <c r="I41" s="44"/>
      <c r="J41" s="44"/>
      <c r="K41" s="44"/>
      <c r="L41" s="44"/>
      <c r="M41" s="44"/>
      <c r="N41" s="44"/>
      <c r="O41" s="44"/>
      <c r="P41" s="44"/>
      <c r="Q41" s="44"/>
      <c r="R41" s="44"/>
      <c r="S41" s="44"/>
      <c r="T41" s="44"/>
      <c r="U41" s="44"/>
      <c r="V41" s="44"/>
      <c r="W41" s="44"/>
      <c r="X41" s="44"/>
      <c r="Y41" s="44"/>
      <c r="Z41" s="44"/>
    </row>
    <row r="42" spans="1:26" ht="31.5" customHeight="1">
      <c r="A42" s="42" t="s">
        <v>244</v>
      </c>
      <c r="B42" s="48">
        <v>0</v>
      </c>
      <c r="C42" s="48"/>
      <c r="D42" s="59">
        <v>0.03</v>
      </c>
      <c r="E42" s="50">
        <f>(B42+C42)*D42</f>
        <v>0</v>
      </c>
      <c r="F42" s="44"/>
      <c r="G42" s="44"/>
      <c r="H42" s="44"/>
      <c r="I42" s="44"/>
      <c r="J42" s="44"/>
      <c r="K42" s="44"/>
      <c r="L42" s="44"/>
      <c r="M42" s="44"/>
      <c r="N42" s="44"/>
      <c r="O42" s="44"/>
      <c r="P42" s="44"/>
      <c r="Q42" s="44"/>
      <c r="R42" s="44"/>
      <c r="S42" s="44"/>
      <c r="T42" s="44"/>
      <c r="U42" s="44"/>
      <c r="V42" s="44"/>
      <c r="W42" s="44"/>
      <c r="X42" s="44"/>
      <c r="Y42" s="44"/>
      <c r="Z42" s="44"/>
    </row>
    <row r="43" spans="1:26" ht="31.5" customHeight="1">
      <c r="A43" s="42"/>
      <c r="B43" s="85" t="s">
        <v>30</v>
      </c>
      <c r="C43" s="48"/>
      <c r="D43" s="59"/>
      <c r="E43" s="50"/>
      <c r="F43" s="44"/>
      <c r="G43" s="44"/>
      <c r="H43" s="44"/>
      <c r="I43" s="44"/>
      <c r="J43" s="44"/>
      <c r="K43" s="44"/>
      <c r="L43" s="44"/>
      <c r="M43" s="44"/>
      <c r="N43" s="44"/>
      <c r="O43" s="44"/>
      <c r="P43" s="44"/>
      <c r="Q43" s="44"/>
      <c r="R43" s="44"/>
      <c r="S43" s="44"/>
      <c r="T43" s="44"/>
      <c r="U43" s="44"/>
      <c r="V43" s="44"/>
      <c r="W43" s="44"/>
      <c r="X43" s="44"/>
      <c r="Y43" s="44"/>
      <c r="Z43" s="44"/>
    </row>
    <row r="44" spans="1:26" ht="31.5" customHeight="1">
      <c r="A44" s="42" t="s">
        <v>245</v>
      </c>
      <c r="B44" s="85"/>
      <c r="C44" s="67"/>
      <c r="D44" s="59">
        <v>0.02</v>
      </c>
      <c r="E44" s="50">
        <f>(B44+C44)*D44</f>
        <v>0</v>
      </c>
      <c r="F44" s="44"/>
      <c r="G44" s="44"/>
      <c r="H44" s="44"/>
      <c r="I44" s="44"/>
      <c r="J44" s="44"/>
      <c r="K44" s="44"/>
      <c r="L44" s="44"/>
      <c r="M44" s="44"/>
      <c r="N44" s="44"/>
      <c r="O44" s="44"/>
      <c r="P44" s="44"/>
      <c r="Q44" s="44"/>
      <c r="R44" s="44"/>
      <c r="S44" s="44"/>
      <c r="T44" s="44"/>
      <c r="U44" s="44"/>
      <c r="V44" s="44"/>
      <c r="W44" s="44"/>
      <c r="X44" s="44"/>
      <c r="Y44" s="44"/>
      <c r="Z44" s="44"/>
    </row>
    <row r="45" spans="1:26" ht="31.5" customHeight="1">
      <c r="A45" s="42"/>
      <c r="B45" s="85"/>
      <c r="C45" s="67"/>
      <c r="D45" s="59"/>
      <c r="E45" s="50"/>
      <c r="F45" s="44"/>
      <c r="G45" s="44"/>
      <c r="H45" s="44"/>
      <c r="I45" s="44"/>
      <c r="J45" s="44"/>
      <c r="K45" s="44"/>
      <c r="L45" s="44"/>
      <c r="M45" s="44"/>
      <c r="N45" s="44"/>
      <c r="O45" s="44"/>
      <c r="P45" s="44"/>
      <c r="Q45" s="44"/>
      <c r="R45" s="44"/>
      <c r="S45" s="44"/>
      <c r="T45" s="44"/>
      <c r="U45" s="44"/>
      <c r="V45" s="44"/>
      <c r="W45" s="44"/>
      <c r="X45" s="44"/>
      <c r="Y45" s="44"/>
      <c r="Z45" s="44"/>
    </row>
    <row r="46" spans="1:26" ht="31.5" customHeight="1">
      <c r="A46" s="42" t="s">
        <v>246</v>
      </c>
      <c r="B46" s="68"/>
      <c r="C46" s="48"/>
      <c r="D46" s="59">
        <v>0.03</v>
      </c>
      <c r="E46" s="50">
        <f>(B46+C46)*D46</f>
        <v>0</v>
      </c>
      <c r="F46" s="44"/>
      <c r="G46" s="44"/>
      <c r="H46" s="44"/>
      <c r="I46" s="44"/>
      <c r="J46" s="44"/>
      <c r="K46" s="44"/>
      <c r="L46" s="44"/>
      <c r="M46" s="44"/>
      <c r="N46" s="44"/>
      <c r="O46" s="44"/>
      <c r="P46" s="44"/>
      <c r="Q46" s="44"/>
      <c r="R46" s="44"/>
      <c r="S46" s="44"/>
      <c r="T46" s="44"/>
      <c r="U46" s="44"/>
      <c r="V46" s="44"/>
      <c r="W46" s="44"/>
      <c r="X46" s="44"/>
      <c r="Y46" s="44"/>
      <c r="Z46" s="44"/>
    </row>
    <row r="47" spans="1:26" ht="31.5" customHeight="1">
      <c r="A47" s="42"/>
      <c r="B47" s="68"/>
      <c r="C47" s="48"/>
      <c r="D47" s="59"/>
      <c r="E47" s="50"/>
      <c r="F47" s="44"/>
      <c r="G47" s="44"/>
      <c r="H47" s="44"/>
      <c r="I47" s="44"/>
      <c r="J47" s="44"/>
      <c r="K47" s="44"/>
      <c r="L47" s="44"/>
      <c r="M47" s="44"/>
      <c r="N47" s="44"/>
      <c r="O47" s="44"/>
      <c r="P47" s="44"/>
      <c r="Q47" s="44"/>
      <c r="R47" s="44"/>
      <c r="S47" s="44"/>
      <c r="T47" s="44"/>
      <c r="U47" s="44"/>
      <c r="V47" s="44"/>
      <c r="W47" s="44"/>
      <c r="X47" s="44"/>
      <c r="Y47" s="44"/>
      <c r="Z47" s="44"/>
    </row>
    <row r="48" spans="1:26" ht="31.5" customHeight="1">
      <c r="A48" s="42" t="s">
        <v>247</v>
      </c>
      <c r="B48" s="68"/>
      <c r="C48" s="67"/>
      <c r="D48" s="59">
        <v>0.02</v>
      </c>
      <c r="E48" s="50">
        <f>(B48+C48)*D48</f>
        <v>0</v>
      </c>
      <c r="F48" s="44"/>
      <c r="G48" s="44"/>
      <c r="H48" s="44"/>
      <c r="I48" s="44"/>
      <c r="J48" s="44"/>
      <c r="K48" s="44"/>
      <c r="L48" s="44"/>
      <c r="M48" s="44"/>
      <c r="N48" s="44"/>
      <c r="O48" s="44"/>
      <c r="P48" s="44"/>
      <c r="Q48" s="44"/>
      <c r="R48" s="44"/>
      <c r="S48" s="44"/>
      <c r="T48" s="44"/>
      <c r="U48" s="44"/>
      <c r="V48" s="44"/>
      <c r="W48" s="44"/>
      <c r="X48" s="44"/>
      <c r="Y48" s="44"/>
      <c r="Z48" s="44"/>
    </row>
    <row r="49" spans="1:26" ht="31.5" customHeight="1">
      <c r="A49" s="42"/>
      <c r="B49" s="68"/>
      <c r="C49" s="67"/>
      <c r="D49" s="59"/>
      <c r="E49" s="50"/>
      <c r="F49" s="44"/>
      <c r="G49" s="44"/>
      <c r="H49" s="44"/>
      <c r="I49" s="44"/>
      <c r="J49" s="44"/>
      <c r="K49" s="44"/>
      <c r="L49" s="44"/>
      <c r="M49" s="44"/>
      <c r="N49" s="44"/>
      <c r="O49" s="44"/>
      <c r="P49" s="44"/>
      <c r="Q49" s="44"/>
      <c r="R49" s="44"/>
      <c r="S49" s="44"/>
      <c r="T49" s="44"/>
      <c r="U49" s="44"/>
      <c r="V49" s="44"/>
      <c r="W49" s="44"/>
      <c r="X49" s="44"/>
      <c r="Y49" s="44"/>
      <c r="Z49" s="44"/>
    </row>
    <row r="50" spans="1:26" ht="31.5" customHeight="1">
      <c r="A50" s="42" t="s">
        <v>248</v>
      </c>
      <c r="B50" s="48">
        <v>3.5</v>
      </c>
      <c r="C50" s="48"/>
      <c r="D50" s="59">
        <v>0.03</v>
      </c>
      <c r="E50" s="50">
        <f>(B50+C50)*D50</f>
        <v>0.105</v>
      </c>
      <c r="F50" s="44"/>
      <c r="G50" s="44"/>
      <c r="H50" s="44"/>
      <c r="I50" s="44"/>
      <c r="J50" s="44"/>
      <c r="K50" s="44"/>
      <c r="L50" s="44"/>
      <c r="M50" s="44"/>
      <c r="N50" s="44"/>
      <c r="O50" s="44"/>
      <c r="P50" s="44"/>
      <c r="Q50" s="44"/>
      <c r="R50" s="44"/>
      <c r="S50" s="44"/>
      <c r="T50" s="44"/>
      <c r="U50" s="44"/>
      <c r="V50" s="44"/>
      <c r="W50" s="44"/>
      <c r="X50" s="44"/>
      <c r="Y50" s="44"/>
      <c r="Z50" s="44"/>
    </row>
    <row r="51" spans="1:26" ht="59.45" customHeight="1">
      <c r="A51" s="42"/>
      <c r="B51" s="85" t="s">
        <v>249</v>
      </c>
      <c r="C51" s="85"/>
      <c r="D51" s="59"/>
      <c r="E51" s="50"/>
      <c r="F51" s="44"/>
      <c r="G51" s="44"/>
      <c r="H51" s="44"/>
      <c r="I51" s="44"/>
      <c r="J51" s="44"/>
      <c r="K51" s="44"/>
      <c r="L51" s="44"/>
      <c r="M51" s="44"/>
      <c r="N51" s="44"/>
      <c r="O51" s="44"/>
      <c r="P51" s="44"/>
      <c r="Q51" s="44"/>
      <c r="R51" s="44"/>
      <c r="S51" s="44"/>
      <c r="T51" s="44"/>
      <c r="U51" s="44"/>
      <c r="V51" s="44"/>
      <c r="W51" s="44"/>
      <c r="X51" s="44"/>
      <c r="Y51" s="44"/>
      <c r="Z51" s="44"/>
    </row>
    <row r="52" spans="1:26" ht="31.5" customHeight="1">
      <c r="A52" s="42" t="s">
        <v>250</v>
      </c>
      <c r="B52" s="48">
        <v>0</v>
      </c>
      <c r="C52" s="67"/>
      <c r="D52" s="59">
        <v>0.03</v>
      </c>
      <c r="E52" s="50">
        <f>(B52+C52)*D52</f>
        <v>0</v>
      </c>
      <c r="F52" s="44"/>
      <c r="G52" s="44"/>
      <c r="H52" s="44"/>
      <c r="I52" s="44"/>
      <c r="J52" s="44"/>
      <c r="K52" s="44"/>
      <c r="L52" s="44"/>
      <c r="M52" s="44"/>
      <c r="N52" s="44"/>
      <c r="O52" s="44"/>
      <c r="P52" s="44"/>
      <c r="Q52" s="44"/>
      <c r="R52" s="44"/>
      <c r="S52" s="44"/>
      <c r="T52" s="44"/>
      <c r="U52" s="44"/>
      <c r="V52" s="44"/>
      <c r="W52" s="44"/>
      <c r="X52" s="44"/>
      <c r="Y52" s="44"/>
      <c r="Z52" s="44"/>
    </row>
    <row r="53" spans="1:26" ht="42" customHeight="1">
      <c r="A53" s="42"/>
      <c r="B53" s="128" t="s">
        <v>30</v>
      </c>
      <c r="C53" s="68" t="s">
        <v>30</v>
      </c>
      <c r="D53" s="132"/>
      <c r="E53" s="50"/>
      <c r="F53" s="44"/>
      <c r="G53" s="44"/>
      <c r="H53" s="44"/>
      <c r="I53" s="44"/>
      <c r="J53" s="44"/>
      <c r="K53" s="44"/>
      <c r="L53" s="44"/>
      <c r="M53" s="44"/>
      <c r="N53" s="44"/>
      <c r="O53" s="44"/>
      <c r="P53" s="44"/>
      <c r="Q53" s="44"/>
      <c r="R53" s="44"/>
      <c r="S53" s="44"/>
      <c r="T53" s="44"/>
      <c r="U53" s="44"/>
      <c r="V53" s="44"/>
      <c r="W53" s="44"/>
      <c r="X53" s="44"/>
      <c r="Y53" s="44"/>
      <c r="Z53" s="44"/>
    </row>
    <row r="54" spans="1:26" ht="31.5" customHeight="1">
      <c r="A54" s="42" t="s">
        <v>251</v>
      </c>
      <c r="B54" s="67">
        <v>3.5</v>
      </c>
      <c r="C54" s="48">
        <v>1.5</v>
      </c>
      <c r="D54" s="59">
        <v>0.03</v>
      </c>
      <c r="E54" s="50">
        <f>(B54+C54)*D54</f>
        <v>0.15</v>
      </c>
      <c r="F54" s="83"/>
      <c r="G54" s="44"/>
      <c r="H54" s="44"/>
      <c r="I54" s="44"/>
      <c r="J54" s="44"/>
      <c r="K54" s="44"/>
      <c r="L54" s="44"/>
      <c r="M54" s="44"/>
      <c r="N54" s="44"/>
      <c r="O54" s="44"/>
      <c r="P54" s="44"/>
      <c r="Q54" s="44"/>
      <c r="R54" s="44"/>
      <c r="S54" s="44"/>
      <c r="T54" s="44"/>
      <c r="U54" s="44"/>
      <c r="V54" s="44"/>
      <c r="W54" s="44"/>
      <c r="X54" s="44"/>
      <c r="Y54" s="44"/>
      <c r="Z54" s="44"/>
    </row>
    <row r="55" spans="1:26" ht="213" customHeight="1">
      <c r="A55" s="42"/>
      <c r="B55" s="129" t="s">
        <v>252</v>
      </c>
      <c r="C55" s="128" t="s">
        <v>253</v>
      </c>
      <c r="D55" s="59"/>
      <c r="E55" s="50"/>
      <c r="F55" s="83"/>
      <c r="G55" s="44"/>
      <c r="H55" s="44"/>
      <c r="I55" s="44"/>
      <c r="J55" s="44"/>
      <c r="K55" s="44"/>
      <c r="L55" s="44"/>
      <c r="M55" s="44"/>
      <c r="N55" s="44"/>
      <c r="O55" s="44"/>
      <c r="P55" s="44"/>
      <c r="Q55" s="44"/>
      <c r="R55" s="44"/>
      <c r="S55" s="44"/>
      <c r="T55" s="44"/>
      <c r="U55" s="44"/>
      <c r="V55" s="44"/>
      <c r="W55" s="44"/>
      <c r="X55" s="44"/>
      <c r="Y55" s="44"/>
      <c r="Z55" s="44"/>
    </row>
    <row r="56" spans="1:26" ht="31.5" customHeight="1">
      <c r="A56" s="42" t="s">
        <v>254</v>
      </c>
      <c r="B56" s="67">
        <v>3.5</v>
      </c>
      <c r="C56" s="67">
        <v>3</v>
      </c>
      <c r="D56" s="59">
        <v>0.03</v>
      </c>
      <c r="E56" s="50">
        <f>(B56+C56)*D56</f>
        <v>0.19500000000000001</v>
      </c>
      <c r="F56" s="86"/>
      <c r="G56" s="87"/>
      <c r="H56" s="87"/>
      <c r="I56" s="87"/>
      <c r="J56" s="87"/>
      <c r="K56" s="87"/>
      <c r="L56" s="87"/>
      <c r="M56" s="87"/>
      <c r="N56" s="87"/>
      <c r="O56" s="87"/>
      <c r="P56" s="87"/>
      <c r="Q56" s="87"/>
      <c r="R56" s="87"/>
      <c r="S56" s="87"/>
      <c r="T56" s="87"/>
      <c r="U56" s="87"/>
      <c r="V56" s="87"/>
      <c r="W56" s="87"/>
      <c r="X56" s="87"/>
      <c r="Y56" s="87"/>
      <c r="Z56" s="87"/>
    </row>
    <row r="57" spans="1:26" ht="105" customHeight="1">
      <c r="A57" s="42"/>
      <c r="B57" s="129" t="s">
        <v>255</v>
      </c>
      <c r="C57" s="129" t="s">
        <v>256</v>
      </c>
      <c r="D57" s="59"/>
      <c r="E57" s="50"/>
      <c r="F57" s="83"/>
      <c r="G57" s="44"/>
      <c r="H57" s="44"/>
      <c r="I57" s="44"/>
      <c r="J57" s="44"/>
      <c r="K57" s="44"/>
      <c r="L57" s="44"/>
      <c r="M57" s="44"/>
      <c r="N57" s="44"/>
      <c r="O57" s="44"/>
      <c r="P57" s="44"/>
      <c r="Q57" s="44"/>
      <c r="R57" s="44"/>
      <c r="S57" s="44"/>
      <c r="T57" s="44"/>
      <c r="U57" s="44"/>
      <c r="V57" s="44"/>
      <c r="W57" s="44"/>
      <c r="X57" s="44"/>
      <c r="Y57" s="44"/>
      <c r="Z57" s="44"/>
    </row>
    <row r="58" spans="1:26" ht="31.5" customHeight="1">
      <c r="A58" s="42" t="s">
        <v>257</v>
      </c>
      <c r="B58" s="85"/>
      <c r="C58" s="48"/>
      <c r="D58" s="59">
        <v>0.03</v>
      </c>
      <c r="E58" s="50">
        <f>(B58+C58)*D58</f>
        <v>0</v>
      </c>
      <c r="F58" s="83"/>
      <c r="G58" s="44"/>
      <c r="H58" s="44"/>
      <c r="I58" s="44"/>
      <c r="J58" s="44"/>
      <c r="K58" s="44"/>
      <c r="L58" s="44"/>
      <c r="M58" s="44"/>
      <c r="N58" s="44"/>
      <c r="O58" s="44"/>
      <c r="P58" s="44"/>
      <c r="Q58" s="44"/>
      <c r="R58" s="44"/>
      <c r="S58" s="44"/>
      <c r="T58" s="44"/>
      <c r="U58" s="44"/>
      <c r="V58" s="44"/>
      <c r="W58" s="44"/>
      <c r="X58" s="44"/>
      <c r="Y58" s="44"/>
      <c r="Z58" s="44"/>
    </row>
    <row r="59" spans="1:26" ht="69.95" customHeight="1">
      <c r="A59" s="42"/>
      <c r="B59" s="85" t="s">
        <v>258</v>
      </c>
      <c r="C59" s="48"/>
      <c r="D59" s="59"/>
      <c r="E59" s="50"/>
      <c r="F59" s="83"/>
      <c r="G59" s="44"/>
      <c r="H59" s="44"/>
      <c r="I59" s="44"/>
      <c r="J59" s="44"/>
      <c r="K59" s="44"/>
      <c r="L59" s="44"/>
      <c r="M59" s="44"/>
      <c r="N59" s="44"/>
      <c r="O59" s="44"/>
      <c r="P59" s="44"/>
      <c r="Q59" s="44"/>
      <c r="R59" s="44"/>
      <c r="S59" s="44"/>
      <c r="T59" s="44"/>
      <c r="U59" s="44"/>
      <c r="V59" s="44"/>
      <c r="W59" s="44"/>
      <c r="X59" s="44"/>
      <c r="Y59" s="44"/>
      <c r="Z59" s="44"/>
    </row>
    <row r="60" spans="1:26" ht="31.5" customHeight="1">
      <c r="A60" s="42" t="s">
        <v>259</v>
      </c>
      <c r="B60" s="48">
        <v>0</v>
      </c>
      <c r="C60" s="67"/>
      <c r="D60" s="59">
        <v>0.02</v>
      </c>
      <c r="E60" s="50">
        <f>(B60+C60)*D60</f>
        <v>0</v>
      </c>
      <c r="F60" s="83"/>
      <c r="G60" s="44"/>
      <c r="H60" s="44"/>
      <c r="I60" s="44"/>
      <c r="J60" s="44"/>
      <c r="K60" s="44"/>
      <c r="L60" s="44"/>
      <c r="M60" s="44"/>
      <c r="N60" s="44"/>
      <c r="O60" s="44"/>
      <c r="P60" s="44"/>
      <c r="Q60" s="44"/>
      <c r="R60" s="44"/>
      <c r="S60" s="44"/>
      <c r="T60" s="44"/>
      <c r="U60" s="44"/>
      <c r="V60" s="44"/>
      <c r="W60" s="44"/>
      <c r="X60" s="44"/>
      <c r="Y60" s="44"/>
      <c r="Z60" s="44"/>
    </row>
    <row r="61" spans="1:26" ht="31.5" customHeight="1">
      <c r="A61" s="42"/>
      <c r="B61" s="85" t="s">
        <v>30</v>
      </c>
      <c r="C61" s="67"/>
      <c r="D61" s="59"/>
      <c r="E61" s="50"/>
      <c r="F61" s="83"/>
      <c r="G61" s="44"/>
      <c r="H61" s="44"/>
      <c r="I61" s="44"/>
      <c r="J61" s="44"/>
      <c r="K61" s="44"/>
      <c r="L61" s="44"/>
      <c r="M61" s="44"/>
      <c r="N61" s="44"/>
      <c r="O61" s="44"/>
      <c r="P61" s="44"/>
      <c r="Q61" s="44"/>
      <c r="R61" s="44"/>
      <c r="S61" s="44"/>
      <c r="T61" s="44"/>
      <c r="U61" s="44"/>
      <c r="V61" s="44"/>
      <c r="W61" s="44"/>
      <c r="X61" s="44"/>
      <c r="Y61" s="44"/>
      <c r="Z61" s="44"/>
    </row>
    <row r="62" spans="1:26" ht="31.5" customHeight="1">
      <c r="A62" s="42" t="s">
        <v>260</v>
      </c>
      <c r="B62" s="67">
        <v>0</v>
      </c>
      <c r="C62" s="48"/>
      <c r="D62" s="59">
        <v>0.02</v>
      </c>
      <c r="E62" s="50">
        <f>(B62+C62)*D62</f>
        <v>0</v>
      </c>
      <c r="F62" s="83"/>
      <c r="G62" s="44"/>
      <c r="H62" s="44"/>
      <c r="I62" s="44"/>
      <c r="J62" s="44"/>
      <c r="K62" s="44"/>
      <c r="L62" s="44"/>
      <c r="M62" s="44"/>
      <c r="N62" s="44"/>
      <c r="O62" s="44"/>
      <c r="P62" s="44"/>
      <c r="Q62" s="44"/>
      <c r="R62" s="44"/>
      <c r="S62" s="44"/>
      <c r="T62" s="44"/>
      <c r="U62" s="44"/>
      <c r="V62" s="44"/>
      <c r="W62" s="44"/>
      <c r="X62" s="44"/>
      <c r="Y62" s="44"/>
      <c r="Z62" s="44"/>
    </row>
    <row r="63" spans="1:26" ht="31.5" customHeight="1">
      <c r="A63" s="42"/>
      <c r="B63" s="68" t="s">
        <v>30</v>
      </c>
      <c r="C63" s="48"/>
      <c r="D63" s="59"/>
      <c r="E63" s="50"/>
      <c r="F63" s="83"/>
      <c r="G63" s="44"/>
      <c r="H63" s="44"/>
      <c r="I63" s="44"/>
      <c r="J63" s="44"/>
      <c r="K63" s="44"/>
      <c r="L63" s="44"/>
      <c r="M63" s="44"/>
      <c r="N63" s="44"/>
      <c r="O63" s="44"/>
      <c r="P63" s="44"/>
      <c r="Q63" s="44"/>
      <c r="R63" s="44"/>
      <c r="S63" s="44"/>
      <c r="T63" s="44"/>
      <c r="U63" s="44"/>
      <c r="V63" s="44"/>
      <c r="W63" s="44"/>
      <c r="X63" s="44"/>
      <c r="Y63" s="44"/>
      <c r="Z63" s="44"/>
    </row>
    <row r="64" spans="1:26" ht="31.5" customHeight="1">
      <c r="A64" s="42" t="s">
        <v>261</v>
      </c>
      <c r="B64" s="67">
        <v>0</v>
      </c>
      <c r="C64" s="67"/>
      <c r="D64" s="59">
        <v>0.03</v>
      </c>
      <c r="E64" s="50">
        <f>(B64+C64)*D64</f>
        <v>0</v>
      </c>
      <c r="F64" s="83"/>
      <c r="G64" s="44"/>
      <c r="H64" s="44"/>
      <c r="I64" s="44"/>
      <c r="J64" s="44"/>
      <c r="K64" s="44"/>
      <c r="L64" s="44"/>
      <c r="M64" s="44"/>
      <c r="N64" s="44"/>
      <c r="O64" s="44"/>
      <c r="P64" s="44"/>
      <c r="Q64" s="44"/>
      <c r="R64" s="44"/>
      <c r="S64" s="44"/>
      <c r="T64" s="44"/>
      <c r="U64" s="44"/>
      <c r="V64" s="44"/>
      <c r="W64" s="44"/>
      <c r="X64" s="44"/>
      <c r="Y64" s="44"/>
      <c r="Z64" s="44"/>
    </row>
    <row r="65" spans="1:26" ht="31.5" customHeight="1">
      <c r="A65" s="42"/>
      <c r="B65" s="68" t="s">
        <v>30</v>
      </c>
      <c r="C65" s="67"/>
      <c r="D65" s="59"/>
      <c r="E65" s="50"/>
      <c r="F65" s="83"/>
      <c r="G65" s="44"/>
      <c r="H65" s="44"/>
      <c r="I65" s="44"/>
      <c r="J65" s="44"/>
      <c r="K65" s="44"/>
      <c r="L65" s="44"/>
      <c r="M65" s="44"/>
      <c r="N65" s="44"/>
      <c r="O65" s="44"/>
      <c r="P65" s="44"/>
      <c r="Q65" s="44"/>
      <c r="R65" s="44"/>
      <c r="S65" s="44"/>
      <c r="T65" s="44"/>
      <c r="U65" s="44"/>
      <c r="V65" s="44"/>
      <c r="W65" s="44"/>
      <c r="X65" s="44"/>
      <c r="Y65" s="44"/>
      <c r="Z65" s="44"/>
    </row>
    <row r="66" spans="1:26" ht="31.5" customHeight="1">
      <c r="A66" s="42" t="s">
        <v>262</v>
      </c>
      <c r="B66" s="48">
        <v>3.5</v>
      </c>
      <c r="C66" s="48"/>
      <c r="D66" s="59">
        <v>0.03</v>
      </c>
      <c r="E66" s="50">
        <f>(B66+C66)*D66</f>
        <v>0.105</v>
      </c>
      <c r="F66" s="83"/>
      <c r="G66" s="44"/>
      <c r="H66" s="44"/>
      <c r="I66" s="44"/>
      <c r="J66" s="44"/>
      <c r="K66" s="44"/>
      <c r="L66" s="44"/>
      <c r="M66" s="44"/>
      <c r="N66" s="44"/>
      <c r="O66" s="44"/>
      <c r="P66" s="44"/>
      <c r="Q66" s="44"/>
      <c r="R66" s="44"/>
      <c r="S66" s="44"/>
      <c r="T66" s="44"/>
      <c r="U66" s="44"/>
      <c r="V66" s="44"/>
      <c r="W66" s="44"/>
      <c r="X66" s="44"/>
      <c r="Y66" s="44"/>
      <c r="Z66" s="44"/>
    </row>
    <row r="67" spans="1:26" ht="87" customHeight="1">
      <c r="A67" s="42"/>
      <c r="B67" s="133" t="s">
        <v>263</v>
      </c>
      <c r="C67" s="85" t="s">
        <v>264</v>
      </c>
      <c r="D67" s="59"/>
      <c r="E67" s="50"/>
      <c r="F67" s="83"/>
      <c r="G67" s="44"/>
      <c r="H67" s="44"/>
      <c r="I67" s="44"/>
      <c r="J67" s="44"/>
      <c r="K67" s="44"/>
      <c r="L67" s="44"/>
      <c r="M67" s="44"/>
      <c r="N67" s="44"/>
      <c r="O67" s="44"/>
      <c r="P67" s="44"/>
      <c r="Q67" s="44"/>
      <c r="R67" s="44"/>
      <c r="S67" s="44"/>
      <c r="T67" s="44"/>
      <c r="U67" s="44"/>
      <c r="V67" s="44"/>
      <c r="W67" s="44"/>
      <c r="X67" s="44"/>
      <c r="Y67" s="44"/>
      <c r="Z67" s="44"/>
    </row>
    <row r="68" spans="1:26" ht="31.5" customHeight="1">
      <c r="A68" s="42" t="s">
        <v>265</v>
      </c>
      <c r="B68" s="48">
        <v>0</v>
      </c>
      <c r="C68" s="67"/>
      <c r="D68" s="59">
        <v>0.02</v>
      </c>
      <c r="E68" s="50">
        <f>(B68+C68)*D68</f>
        <v>0</v>
      </c>
      <c r="F68" s="83"/>
      <c r="G68" s="44"/>
      <c r="H68" s="44"/>
      <c r="I68" s="44"/>
      <c r="J68" s="44"/>
      <c r="K68" s="44"/>
      <c r="L68" s="44"/>
      <c r="M68" s="44"/>
      <c r="N68" s="44"/>
      <c r="O68" s="44"/>
      <c r="P68" s="44"/>
      <c r="Q68" s="44"/>
      <c r="R68" s="44"/>
      <c r="S68" s="44"/>
      <c r="T68" s="44"/>
      <c r="U68" s="44"/>
      <c r="V68" s="44"/>
      <c r="W68" s="44"/>
      <c r="X68" s="44"/>
      <c r="Y68" s="44"/>
      <c r="Z68" s="44"/>
    </row>
    <row r="69" spans="1:26" ht="31.5" customHeight="1">
      <c r="A69" s="121"/>
      <c r="B69" s="134" t="s">
        <v>30</v>
      </c>
      <c r="C69" s="67"/>
      <c r="D69" s="88"/>
      <c r="E69" s="89"/>
      <c r="F69" s="83"/>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25"/>
      <c r="C70" s="82" t="s">
        <v>78</v>
      </c>
      <c r="D70" s="90">
        <f t="shared" ref="D70:E70" si="0">SUM(D2:D68)</f>
        <v>1.0000000000000002</v>
      </c>
      <c r="E70" s="91">
        <f t="shared" si="0"/>
        <v>1.7750000000000001</v>
      </c>
      <c r="F70" s="25" t="s">
        <v>176</v>
      </c>
      <c r="G70" s="44"/>
      <c r="H70" s="44"/>
      <c r="I70" s="44"/>
      <c r="J70" s="44"/>
      <c r="K70" s="44"/>
      <c r="L70" s="44"/>
      <c r="M70" s="44"/>
      <c r="N70" s="44"/>
      <c r="O70" s="44"/>
      <c r="P70" s="44"/>
      <c r="Q70" s="44"/>
      <c r="R70" s="44"/>
      <c r="S70" s="44"/>
      <c r="T70" s="44"/>
      <c r="U70" s="44"/>
      <c r="V70" s="44"/>
      <c r="W70" s="44"/>
      <c r="X70" s="44"/>
      <c r="Y70" s="44"/>
      <c r="Z70" s="44"/>
    </row>
    <row r="71" spans="1:26" ht="15.75" customHeight="1">
      <c r="A71" s="25"/>
      <c r="B71" s="25"/>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9.5" customHeight="1">
      <c r="A72" s="25"/>
      <c r="B72" s="25"/>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54.6" customHeight="1">
      <c r="A73" s="72"/>
      <c r="B73" s="25"/>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25"/>
      <c r="B74" s="25"/>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21" customHeight="1">
      <c r="A75" s="25"/>
      <c r="B75" s="25"/>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12"/>
      <c r="B76" s="25"/>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12"/>
      <c r="B77" s="25"/>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12"/>
      <c r="B78" s="25"/>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12"/>
      <c r="B79" s="25"/>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12"/>
      <c r="B80" s="25"/>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12"/>
      <c r="B81" s="25"/>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12"/>
      <c r="B82" s="25"/>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12"/>
      <c r="B83" s="25"/>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12"/>
      <c r="B84" s="25"/>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12"/>
      <c r="B85" s="25"/>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12"/>
      <c r="B86" s="25"/>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12"/>
      <c r="B87" s="25"/>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12"/>
      <c r="B88" s="25"/>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12"/>
      <c r="B89" s="25"/>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12"/>
      <c r="B90" s="25"/>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12"/>
      <c r="B91" s="25"/>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12"/>
      <c r="B92" s="25"/>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12"/>
      <c r="B93" s="25"/>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12"/>
      <c r="B94" s="25"/>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12"/>
      <c r="B95" s="25"/>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12"/>
      <c r="B96" s="25"/>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12"/>
      <c r="B97" s="25"/>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12"/>
      <c r="B98" s="25"/>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12"/>
      <c r="B99" s="25"/>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12"/>
      <c r="B100" s="25"/>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12"/>
      <c r="B101" s="25"/>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12"/>
      <c r="B102" s="25"/>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12"/>
      <c r="B103" s="25"/>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12"/>
      <c r="B104" s="25"/>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12"/>
      <c r="B105" s="25"/>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12"/>
      <c r="B106" s="25"/>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12"/>
      <c r="B107" s="25"/>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12"/>
      <c r="B108" s="25"/>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12"/>
      <c r="B109" s="25"/>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12"/>
      <c r="B110" s="25"/>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12"/>
      <c r="B111" s="25"/>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12"/>
      <c r="B112" s="25"/>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12"/>
      <c r="B113" s="25"/>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12"/>
      <c r="B114" s="25"/>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12"/>
      <c r="B115" s="25"/>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12"/>
      <c r="B116" s="25"/>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12"/>
      <c r="B117" s="25"/>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12"/>
      <c r="B118" s="25"/>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12"/>
      <c r="B119" s="25"/>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12"/>
      <c r="B120" s="25"/>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12"/>
      <c r="B121" s="25"/>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12"/>
      <c r="B122" s="25"/>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12"/>
      <c r="B123" s="25"/>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12"/>
      <c r="B124" s="25"/>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12"/>
      <c r="B125" s="25"/>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12"/>
      <c r="B126" s="25"/>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12"/>
      <c r="B127" s="25"/>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12"/>
      <c r="B128" s="25"/>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12"/>
      <c r="B129" s="25"/>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12"/>
      <c r="B130" s="25"/>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12"/>
      <c r="B131" s="25"/>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12"/>
      <c r="B132" s="25"/>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12"/>
      <c r="B133" s="25"/>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12"/>
      <c r="B134" s="25"/>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12"/>
      <c r="B135" s="25"/>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12"/>
      <c r="B136" s="25"/>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12"/>
      <c r="B137" s="25"/>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12"/>
      <c r="B138" s="25"/>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12"/>
      <c r="B139" s="25"/>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12"/>
      <c r="B140" s="25"/>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12"/>
      <c r="B141" s="25"/>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12"/>
      <c r="B142" s="25"/>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12"/>
      <c r="B143" s="25"/>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12"/>
      <c r="B144" s="25"/>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12"/>
      <c r="B145" s="25"/>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12"/>
      <c r="B146" s="25"/>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12"/>
      <c r="B147" s="25"/>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12"/>
      <c r="B148" s="25"/>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12"/>
      <c r="B149" s="25"/>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12"/>
      <c r="B150" s="25"/>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12"/>
      <c r="B151" s="25"/>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12"/>
      <c r="B152" s="25"/>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12"/>
      <c r="B153" s="25"/>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12"/>
      <c r="B154" s="25"/>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12"/>
      <c r="B155" s="25"/>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12"/>
      <c r="B156" s="25"/>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12"/>
      <c r="B157" s="25"/>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12"/>
      <c r="B158" s="25"/>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12"/>
      <c r="B159" s="25"/>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12"/>
      <c r="B160" s="25"/>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12"/>
      <c r="B161" s="25"/>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12"/>
      <c r="B162" s="25"/>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12"/>
      <c r="B163" s="25"/>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12"/>
      <c r="B164" s="25"/>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12"/>
      <c r="B165" s="25"/>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12"/>
      <c r="B166" s="25"/>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12"/>
      <c r="B167" s="25"/>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12"/>
      <c r="B168" s="25"/>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12"/>
      <c r="B169" s="25"/>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12"/>
      <c r="B170" s="25"/>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12"/>
      <c r="B171" s="25"/>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12"/>
      <c r="B172" s="25"/>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12"/>
      <c r="B173" s="25"/>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12"/>
      <c r="B174" s="25"/>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12"/>
      <c r="B175" s="25"/>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12"/>
      <c r="B176" s="25"/>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12"/>
      <c r="B177" s="25"/>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12"/>
      <c r="B178" s="25"/>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12"/>
      <c r="B179" s="25"/>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12"/>
      <c r="B180" s="25"/>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12"/>
      <c r="B181" s="25"/>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12"/>
      <c r="B182" s="25"/>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12"/>
      <c r="B183" s="25"/>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12"/>
      <c r="B184" s="25"/>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12"/>
      <c r="B185" s="25"/>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12"/>
      <c r="B186" s="25"/>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12"/>
      <c r="B187" s="25"/>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12"/>
      <c r="B188" s="25"/>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12"/>
      <c r="B189" s="25"/>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12"/>
      <c r="B190" s="25"/>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12"/>
      <c r="B191" s="25"/>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12"/>
      <c r="B192" s="25"/>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12"/>
      <c r="B193" s="25"/>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12"/>
      <c r="B194" s="25"/>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12"/>
      <c r="B195" s="25"/>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12"/>
      <c r="B196" s="25"/>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12"/>
      <c r="B197" s="25"/>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12"/>
      <c r="B198" s="25"/>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12"/>
      <c r="B199" s="25"/>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12"/>
      <c r="B200" s="25"/>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12"/>
      <c r="B201" s="25"/>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12"/>
      <c r="B202" s="25"/>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12"/>
      <c r="B203" s="25"/>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12"/>
      <c r="B204" s="25"/>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12"/>
      <c r="B205" s="25"/>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12"/>
      <c r="B206" s="25"/>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12"/>
      <c r="B207" s="25"/>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12"/>
      <c r="B208" s="25"/>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12"/>
      <c r="B209" s="25"/>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12"/>
      <c r="B210" s="25"/>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12"/>
      <c r="B211" s="25"/>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12"/>
      <c r="B212" s="25"/>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12"/>
      <c r="B213" s="25"/>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12"/>
      <c r="B214" s="25"/>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12"/>
      <c r="B215" s="25"/>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12"/>
      <c r="B216" s="25"/>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12"/>
      <c r="B217" s="25"/>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12"/>
      <c r="B218" s="25"/>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12"/>
      <c r="B219" s="25"/>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12"/>
      <c r="B220" s="25"/>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12"/>
      <c r="B221" s="25"/>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12"/>
      <c r="B222" s="25"/>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12"/>
      <c r="B223" s="25"/>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12"/>
      <c r="B224" s="25"/>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12"/>
      <c r="B225" s="25"/>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12"/>
      <c r="B226" s="25"/>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12"/>
      <c r="B227" s="25"/>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12"/>
      <c r="B228" s="25"/>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12"/>
      <c r="B229" s="25"/>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12"/>
      <c r="B230" s="25"/>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12"/>
      <c r="B231" s="25"/>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12"/>
      <c r="B232" s="25"/>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12"/>
      <c r="B233" s="25"/>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12"/>
      <c r="B234" s="25"/>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12"/>
      <c r="B235" s="25"/>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12"/>
      <c r="B236" s="25"/>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12"/>
      <c r="B237" s="25"/>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12"/>
      <c r="B238" s="25"/>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12"/>
      <c r="B239" s="25"/>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12"/>
      <c r="B240" s="25"/>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12"/>
      <c r="B241" s="25"/>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12"/>
      <c r="B242" s="25"/>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12"/>
      <c r="B243" s="25"/>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12"/>
      <c r="B244" s="25"/>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12"/>
      <c r="B245" s="25"/>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12"/>
      <c r="B246" s="25"/>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12"/>
      <c r="B247" s="25"/>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12"/>
      <c r="B248" s="25"/>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12"/>
      <c r="B249" s="25"/>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12"/>
      <c r="B250" s="25"/>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12"/>
      <c r="B251" s="25"/>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12"/>
      <c r="B252" s="25"/>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12"/>
      <c r="B253" s="25"/>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12"/>
      <c r="B254" s="25"/>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12"/>
      <c r="B255" s="25"/>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12"/>
      <c r="B256" s="25"/>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12"/>
      <c r="B257" s="25"/>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12"/>
      <c r="B258" s="25"/>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12"/>
      <c r="B259" s="25"/>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12"/>
      <c r="B260" s="25"/>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12"/>
      <c r="B261" s="25"/>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12"/>
      <c r="B262" s="25"/>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12"/>
      <c r="B263" s="25"/>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12"/>
      <c r="B264" s="25"/>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12"/>
      <c r="B265" s="25"/>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12"/>
      <c r="B266" s="25"/>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12"/>
      <c r="B267" s="25"/>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12"/>
      <c r="B268" s="25"/>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12"/>
      <c r="B269" s="25"/>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12"/>
      <c r="B270" s="25"/>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12"/>
      <c r="B271" s="25"/>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12"/>
      <c r="B272" s="25"/>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12"/>
      <c r="B273" s="25"/>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12"/>
      <c r="B274" s="25"/>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12"/>
      <c r="B275" s="25"/>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12"/>
      <c r="B276" s="25"/>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12"/>
      <c r="B277" s="25"/>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12"/>
      <c r="B278" s="25"/>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12"/>
      <c r="B279" s="25"/>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12"/>
      <c r="B280" s="25"/>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12"/>
      <c r="B281" s="25"/>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12"/>
      <c r="B282" s="25"/>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12"/>
      <c r="B283" s="25"/>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12"/>
      <c r="B284" s="25"/>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12"/>
      <c r="B285" s="25"/>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12"/>
      <c r="B286" s="25"/>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12"/>
      <c r="B287" s="25"/>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12"/>
      <c r="B288" s="25"/>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12"/>
      <c r="B289" s="25"/>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12"/>
      <c r="B290" s="25"/>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12"/>
      <c r="B291" s="25"/>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12"/>
      <c r="B292" s="25"/>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12"/>
      <c r="B293" s="25"/>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12"/>
      <c r="B294" s="25"/>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12"/>
      <c r="B295" s="25"/>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12"/>
      <c r="B296" s="25"/>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12"/>
      <c r="B297" s="25"/>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12"/>
      <c r="B298" s="25"/>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12"/>
      <c r="B299" s="25"/>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12"/>
      <c r="B300" s="25"/>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12"/>
      <c r="B301" s="25"/>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12"/>
      <c r="B302" s="25"/>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12"/>
      <c r="B303" s="25"/>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12"/>
      <c r="B304" s="25"/>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12"/>
      <c r="B305" s="25"/>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12"/>
      <c r="B306" s="25"/>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12"/>
      <c r="B307" s="25"/>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12"/>
      <c r="B308" s="25"/>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12"/>
      <c r="B309" s="25"/>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12"/>
      <c r="B310" s="25"/>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12"/>
      <c r="B311" s="25"/>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12"/>
      <c r="B312" s="25"/>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12"/>
      <c r="B313" s="25"/>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12"/>
      <c r="B314" s="25"/>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12"/>
      <c r="B315" s="25"/>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12"/>
      <c r="B316" s="25"/>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12"/>
      <c r="B317" s="25"/>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12"/>
      <c r="B318" s="25"/>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12"/>
      <c r="B319" s="25"/>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12"/>
      <c r="B320" s="25"/>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12"/>
      <c r="B321" s="25"/>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12"/>
      <c r="B322" s="25"/>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12"/>
      <c r="B323" s="25"/>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12"/>
      <c r="B324" s="25"/>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12"/>
      <c r="B325" s="25"/>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12"/>
      <c r="B326" s="25"/>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12"/>
      <c r="B327" s="25"/>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12"/>
      <c r="B328" s="25"/>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12"/>
      <c r="B329" s="25"/>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12"/>
      <c r="B330" s="25"/>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12"/>
      <c r="B331" s="25"/>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12"/>
      <c r="B332" s="25"/>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12"/>
      <c r="B333" s="25"/>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12"/>
      <c r="B334" s="25"/>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12"/>
      <c r="B335" s="25"/>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12"/>
      <c r="B336" s="25"/>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12"/>
      <c r="B337" s="25"/>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12"/>
      <c r="B338" s="25"/>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12"/>
      <c r="B339" s="25"/>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12"/>
      <c r="B340" s="25"/>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12"/>
      <c r="B341" s="25"/>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12"/>
      <c r="B342" s="25"/>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12"/>
      <c r="B343" s="25"/>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12"/>
      <c r="B344" s="25"/>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12"/>
      <c r="B345" s="25"/>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12"/>
      <c r="B346" s="25"/>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12"/>
      <c r="B347" s="25"/>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12"/>
      <c r="B348" s="25"/>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12"/>
      <c r="B349" s="25"/>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12"/>
      <c r="B350" s="25"/>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12"/>
      <c r="B351" s="25"/>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12"/>
      <c r="B352" s="25"/>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12"/>
      <c r="B353" s="25"/>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12"/>
      <c r="B354" s="25"/>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12"/>
      <c r="B355" s="25"/>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12"/>
      <c r="B356" s="25"/>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12"/>
      <c r="B357" s="25"/>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12"/>
      <c r="B358" s="25"/>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12"/>
      <c r="B359" s="25"/>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12"/>
      <c r="B360" s="25"/>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12"/>
      <c r="B361" s="25"/>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12"/>
      <c r="B362" s="25"/>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12"/>
      <c r="B363" s="25"/>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12"/>
      <c r="B364" s="25"/>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12"/>
      <c r="B365" s="25"/>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12"/>
      <c r="B366" s="25"/>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12"/>
      <c r="B367" s="25"/>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12"/>
      <c r="B368" s="25"/>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12"/>
      <c r="B369" s="25"/>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12"/>
      <c r="B370" s="25"/>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12"/>
      <c r="B371" s="25"/>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12"/>
      <c r="B372" s="25"/>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12"/>
      <c r="B373" s="25"/>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12"/>
      <c r="B374" s="25"/>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12"/>
      <c r="B375" s="25"/>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12"/>
      <c r="B376" s="25"/>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12"/>
      <c r="B377" s="25"/>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12"/>
      <c r="B378" s="25"/>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12"/>
      <c r="B379" s="25"/>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12"/>
      <c r="B380" s="25"/>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12"/>
      <c r="B381" s="25"/>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12"/>
      <c r="B382" s="25"/>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12"/>
      <c r="B383" s="25"/>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12"/>
      <c r="B384" s="25"/>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12"/>
      <c r="B385" s="25"/>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12"/>
      <c r="B386" s="25"/>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12"/>
      <c r="B387" s="25"/>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12"/>
      <c r="B388" s="25"/>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12"/>
      <c r="B389" s="25"/>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12"/>
      <c r="B390" s="25"/>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12"/>
      <c r="B391" s="25"/>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12"/>
      <c r="B392" s="25"/>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12"/>
      <c r="B393" s="25"/>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12"/>
      <c r="B394" s="25"/>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12"/>
      <c r="B395" s="25"/>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12"/>
      <c r="B396" s="25"/>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12"/>
      <c r="B397" s="25"/>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12"/>
      <c r="B398" s="25"/>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12"/>
      <c r="B399" s="25"/>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12"/>
      <c r="B400" s="25"/>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12"/>
      <c r="B401" s="25"/>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12"/>
      <c r="B402" s="25"/>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12"/>
      <c r="B403" s="25"/>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12"/>
      <c r="B404" s="25"/>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12"/>
      <c r="B405" s="25"/>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12"/>
      <c r="B406" s="25"/>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12"/>
      <c r="B407" s="25"/>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12"/>
      <c r="B408" s="25"/>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12"/>
      <c r="B409" s="25"/>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12"/>
      <c r="B410" s="25"/>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12"/>
      <c r="B411" s="25"/>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12"/>
      <c r="B412" s="25"/>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12"/>
      <c r="B413" s="25"/>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12"/>
      <c r="B414" s="25"/>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12"/>
      <c r="B415" s="25"/>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12"/>
      <c r="B416" s="25"/>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12"/>
      <c r="B417" s="25"/>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12"/>
      <c r="B418" s="25"/>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12"/>
      <c r="B419" s="25"/>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12"/>
      <c r="B420" s="25"/>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12"/>
      <c r="B421" s="25"/>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12"/>
      <c r="B422" s="25"/>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12"/>
      <c r="B423" s="25"/>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12"/>
      <c r="B424" s="25"/>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12"/>
      <c r="B425" s="25"/>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12"/>
      <c r="B426" s="25"/>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12"/>
      <c r="B427" s="25"/>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12"/>
      <c r="B428" s="25"/>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12"/>
      <c r="B429" s="25"/>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12"/>
      <c r="B430" s="25"/>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12"/>
      <c r="B431" s="25"/>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12"/>
      <c r="B432" s="25"/>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12"/>
      <c r="B433" s="25"/>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12"/>
      <c r="B434" s="25"/>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12"/>
      <c r="B435" s="25"/>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12"/>
      <c r="B436" s="25"/>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12"/>
      <c r="B437" s="25"/>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12"/>
      <c r="B438" s="25"/>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12"/>
      <c r="B439" s="25"/>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12"/>
      <c r="B440" s="25"/>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12"/>
      <c r="B441" s="25"/>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12"/>
      <c r="B442" s="25"/>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12"/>
      <c r="B443" s="25"/>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12"/>
      <c r="B444" s="25"/>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12"/>
      <c r="B445" s="25"/>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12"/>
      <c r="B446" s="25"/>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12"/>
      <c r="B447" s="25"/>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12"/>
      <c r="B448" s="25"/>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12"/>
      <c r="B449" s="25"/>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12"/>
      <c r="B450" s="25"/>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12"/>
      <c r="B451" s="25"/>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12"/>
      <c r="B452" s="25"/>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12"/>
      <c r="B453" s="25"/>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12"/>
      <c r="B454" s="25"/>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12"/>
      <c r="B455" s="25"/>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12"/>
      <c r="B456" s="25"/>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12"/>
      <c r="B457" s="25"/>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12"/>
      <c r="B458" s="25"/>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12"/>
      <c r="B459" s="25"/>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12"/>
      <c r="B460" s="25"/>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12"/>
      <c r="B461" s="25"/>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12"/>
      <c r="B462" s="25"/>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12"/>
      <c r="B463" s="25"/>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12"/>
      <c r="B464" s="25"/>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12"/>
      <c r="B465" s="25"/>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12"/>
      <c r="B466" s="25"/>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12"/>
      <c r="B467" s="25"/>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12"/>
      <c r="B468" s="25"/>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12"/>
      <c r="B469" s="25"/>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12"/>
      <c r="B470" s="25"/>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12"/>
      <c r="B471" s="25"/>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12"/>
      <c r="B472" s="25"/>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12"/>
      <c r="B473" s="25"/>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12"/>
      <c r="B474" s="25"/>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12"/>
      <c r="B475" s="25"/>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12"/>
      <c r="B476" s="25"/>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12"/>
      <c r="B477" s="25"/>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12"/>
      <c r="B478" s="25"/>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12"/>
      <c r="B479" s="25"/>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12"/>
      <c r="B480" s="25"/>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12"/>
      <c r="B481" s="25"/>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12"/>
      <c r="B482" s="25"/>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12"/>
      <c r="B483" s="25"/>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12"/>
      <c r="B484" s="25"/>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12"/>
      <c r="B485" s="25"/>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12"/>
      <c r="B486" s="25"/>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12"/>
      <c r="B487" s="25"/>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12"/>
      <c r="B488" s="25"/>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12"/>
      <c r="B489" s="25"/>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12"/>
      <c r="B490" s="25"/>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12"/>
      <c r="B491" s="25"/>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12"/>
      <c r="B492" s="25"/>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12"/>
      <c r="B493" s="25"/>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12"/>
      <c r="B494" s="25"/>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12"/>
      <c r="B495" s="25"/>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12"/>
      <c r="B496" s="25"/>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12"/>
      <c r="B497" s="25"/>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12"/>
      <c r="B498" s="25"/>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12"/>
      <c r="B499" s="25"/>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12"/>
      <c r="B500" s="25"/>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12"/>
      <c r="B501" s="25"/>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12"/>
      <c r="B502" s="25"/>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12"/>
      <c r="B503" s="25"/>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12"/>
      <c r="B504" s="25"/>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12"/>
      <c r="B505" s="25"/>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12"/>
      <c r="B506" s="25"/>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12"/>
      <c r="B507" s="25"/>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12"/>
      <c r="B508" s="25"/>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12"/>
      <c r="B509" s="25"/>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12"/>
      <c r="B510" s="25"/>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12"/>
      <c r="B511" s="25"/>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12"/>
      <c r="B512" s="25"/>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12"/>
      <c r="B513" s="25"/>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12"/>
      <c r="B514" s="25"/>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12"/>
      <c r="B515" s="25"/>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12"/>
      <c r="B516" s="25"/>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12"/>
      <c r="B517" s="25"/>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12"/>
      <c r="B518" s="25"/>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12"/>
      <c r="B519" s="25"/>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12"/>
      <c r="B520" s="25"/>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12"/>
      <c r="B521" s="25"/>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12"/>
      <c r="B522" s="25"/>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12"/>
      <c r="B523" s="25"/>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12"/>
      <c r="B524" s="25"/>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12"/>
      <c r="B525" s="25"/>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12"/>
      <c r="B526" s="25"/>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12"/>
      <c r="B527" s="25"/>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12"/>
      <c r="B528" s="25"/>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12"/>
      <c r="B529" s="25"/>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12"/>
      <c r="B530" s="25"/>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12"/>
      <c r="B531" s="25"/>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12"/>
      <c r="B532" s="25"/>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12"/>
      <c r="B533" s="25"/>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12"/>
      <c r="B534" s="25"/>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12"/>
      <c r="B535" s="25"/>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12"/>
      <c r="B536" s="25"/>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12"/>
      <c r="B537" s="25"/>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12"/>
      <c r="B538" s="25"/>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12"/>
      <c r="B539" s="25"/>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12"/>
      <c r="B540" s="25"/>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12"/>
      <c r="B541" s="25"/>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12"/>
      <c r="B542" s="25"/>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12"/>
      <c r="B543" s="25"/>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12"/>
      <c r="B544" s="25"/>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12"/>
      <c r="B545" s="25"/>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12"/>
      <c r="B546" s="25"/>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12"/>
      <c r="B547" s="25"/>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12"/>
      <c r="B548" s="25"/>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12"/>
      <c r="B549" s="25"/>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12"/>
      <c r="B550" s="25"/>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12"/>
      <c r="B551" s="25"/>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12"/>
      <c r="B552" s="25"/>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12"/>
      <c r="B553" s="25"/>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12"/>
      <c r="B554" s="25"/>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12"/>
      <c r="B555" s="25"/>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12"/>
      <c r="B556" s="25"/>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12"/>
      <c r="B557" s="25"/>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12"/>
      <c r="B558" s="25"/>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12"/>
      <c r="B559" s="25"/>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12"/>
      <c r="B560" s="25"/>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12"/>
      <c r="B561" s="25"/>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12"/>
      <c r="B562" s="25"/>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12"/>
      <c r="B563" s="25"/>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12"/>
      <c r="B564" s="25"/>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12"/>
      <c r="B565" s="25"/>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12"/>
      <c r="B566" s="25"/>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12"/>
      <c r="B567" s="25"/>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12"/>
      <c r="B568" s="25"/>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12"/>
      <c r="B569" s="25"/>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12"/>
      <c r="B570" s="25"/>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12"/>
      <c r="B571" s="25"/>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12"/>
      <c r="B572" s="25"/>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12"/>
      <c r="B573" s="25"/>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12"/>
      <c r="B574" s="25"/>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12"/>
      <c r="B575" s="25"/>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12"/>
      <c r="B576" s="25"/>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12"/>
      <c r="B577" s="25"/>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12"/>
      <c r="B578" s="25"/>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12"/>
      <c r="B579" s="25"/>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12"/>
      <c r="B580" s="25"/>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12"/>
      <c r="B581" s="25"/>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12"/>
      <c r="B582" s="25"/>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12"/>
      <c r="B583" s="25"/>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12"/>
      <c r="B584" s="25"/>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12"/>
      <c r="B585" s="25"/>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12"/>
      <c r="B586" s="25"/>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12"/>
      <c r="B587" s="25"/>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12"/>
      <c r="B588" s="25"/>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12"/>
      <c r="B589" s="25"/>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12"/>
      <c r="B590" s="25"/>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12"/>
      <c r="B591" s="25"/>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12"/>
      <c r="B592" s="25"/>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12"/>
      <c r="B593" s="25"/>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12"/>
      <c r="B594" s="25"/>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12"/>
      <c r="B595" s="25"/>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12"/>
      <c r="B596" s="25"/>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12"/>
      <c r="B597" s="25"/>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12"/>
      <c r="B598" s="25"/>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12"/>
      <c r="B599" s="25"/>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12"/>
      <c r="B600" s="25"/>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12"/>
      <c r="B601" s="25"/>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12"/>
      <c r="B602" s="25"/>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12"/>
      <c r="B603" s="25"/>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12"/>
      <c r="B604" s="25"/>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12"/>
      <c r="B605" s="25"/>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12"/>
      <c r="B606" s="25"/>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12"/>
      <c r="B607" s="25"/>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12"/>
      <c r="B608" s="25"/>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12"/>
      <c r="B609" s="25"/>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12"/>
      <c r="B610" s="25"/>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12"/>
      <c r="B611" s="25"/>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12"/>
      <c r="B612" s="25"/>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12"/>
      <c r="B613" s="25"/>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12"/>
      <c r="B614" s="25"/>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12"/>
      <c r="B615" s="25"/>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12"/>
      <c r="B616" s="25"/>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12"/>
      <c r="B617" s="25"/>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12"/>
      <c r="B618" s="25"/>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12"/>
      <c r="B619" s="25"/>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12"/>
      <c r="B620" s="25"/>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12"/>
      <c r="B621" s="25"/>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12"/>
      <c r="B622" s="25"/>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12"/>
      <c r="B623" s="25"/>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12"/>
      <c r="B624" s="25"/>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12"/>
      <c r="B625" s="25"/>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12"/>
      <c r="B626" s="25"/>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12"/>
      <c r="B627" s="25"/>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12"/>
      <c r="B628" s="25"/>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12"/>
      <c r="B629" s="25"/>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12"/>
      <c r="B630" s="25"/>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12"/>
      <c r="B631" s="25"/>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12"/>
      <c r="B632" s="25"/>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12"/>
      <c r="B633" s="25"/>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12"/>
      <c r="B634" s="25"/>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12"/>
      <c r="B635" s="25"/>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12"/>
      <c r="B636" s="25"/>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12"/>
      <c r="B637" s="25"/>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12"/>
      <c r="B638" s="25"/>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12"/>
      <c r="B639" s="25"/>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12"/>
      <c r="B640" s="25"/>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12"/>
      <c r="B641" s="25"/>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12"/>
      <c r="B642" s="25"/>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12"/>
      <c r="B643" s="25"/>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12"/>
      <c r="B644" s="25"/>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12"/>
      <c r="B645" s="25"/>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12"/>
      <c r="B646" s="25"/>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12"/>
      <c r="B647" s="25"/>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12"/>
      <c r="B648" s="25"/>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12"/>
      <c r="B649" s="25"/>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12"/>
      <c r="B650" s="25"/>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12"/>
      <c r="B651" s="25"/>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12"/>
      <c r="B652" s="25"/>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12"/>
      <c r="B653" s="25"/>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12"/>
      <c r="B654" s="25"/>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12"/>
      <c r="B655" s="25"/>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12"/>
      <c r="B656" s="25"/>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12"/>
      <c r="B657" s="25"/>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12"/>
      <c r="B658" s="25"/>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12"/>
      <c r="B659" s="25"/>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12"/>
      <c r="B660" s="25"/>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12"/>
      <c r="B661" s="25"/>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12"/>
      <c r="B662" s="25"/>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12"/>
      <c r="B663" s="25"/>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12"/>
      <c r="B664" s="25"/>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12"/>
      <c r="B665" s="25"/>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12"/>
      <c r="B666" s="25"/>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12"/>
      <c r="B667" s="25"/>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12"/>
      <c r="B668" s="25"/>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12"/>
      <c r="B669" s="25"/>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12"/>
      <c r="B670" s="25"/>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12"/>
      <c r="B671" s="25"/>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12"/>
      <c r="B672" s="25"/>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12"/>
      <c r="B673" s="25"/>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12"/>
      <c r="B674" s="25"/>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12"/>
      <c r="B675" s="25"/>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12"/>
      <c r="B676" s="25"/>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12"/>
      <c r="B677" s="25"/>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12"/>
      <c r="B678" s="25"/>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12"/>
      <c r="B679" s="25"/>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12"/>
      <c r="B680" s="25"/>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12"/>
      <c r="B681" s="25"/>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12"/>
      <c r="B682" s="25"/>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12"/>
      <c r="B683" s="25"/>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12"/>
      <c r="B684" s="25"/>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12"/>
      <c r="B685" s="25"/>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12"/>
      <c r="B686" s="25"/>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12"/>
      <c r="B687" s="25"/>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12"/>
      <c r="B688" s="25"/>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12"/>
      <c r="B689" s="25"/>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12"/>
      <c r="B690" s="25"/>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12"/>
      <c r="B691" s="25"/>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12"/>
      <c r="B692" s="25"/>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12"/>
      <c r="B693" s="25"/>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12"/>
      <c r="B694" s="25"/>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12"/>
      <c r="B695" s="25"/>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12"/>
      <c r="B696" s="25"/>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12"/>
      <c r="B697" s="25"/>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12"/>
      <c r="B698" s="25"/>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12"/>
      <c r="B699" s="25"/>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12"/>
      <c r="B700" s="25"/>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12"/>
      <c r="B701" s="25"/>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12"/>
      <c r="B702" s="25"/>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12"/>
      <c r="B703" s="25"/>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12"/>
      <c r="B704" s="25"/>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12"/>
      <c r="B705" s="25"/>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12"/>
      <c r="B706" s="25"/>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12"/>
      <c r="B707" s="25"/>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12"/>
      <c r="B708" s="25"/>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12"/>
      <c r="B709" s="25"/>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12"/>
      <c r="B710" s="25"/>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12"/>
      <c r="B711" s="25"/>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12"/>
      <c r="B712" s="25"/>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12"/>
      <c r="B713" s="25"/>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12"/>
      <c r="B714" s="25"/>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12"/>
      <c r="B715" s="25"/>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12"/>
      <c r="B716" s="25"/>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12"/>
      <c r="B717" s="25"/>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12"/>
      <c r="B718" s="25"/>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12"/>
      <c r="B719" s="25"/>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12"/>
      <c r="B720" s="25"/>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12"/>
      <c r="B721" s="25"/>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12"/>
      <c r="B722" s="25"/>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12"/>
      <c r="B723" s="25"/>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12"/>
      <c r="B724" s="25"/>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12"/>
      <c r="B725" s="25"/>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12"/>
      <c r="B726" s="25"/>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12"/>
      <c r="B727" s="25"/>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12"/>
      <c r="B728" s="25"/>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12"/>
      <c r="B729" s="25"/>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12"/>
      <c r="B730" s="25"/>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12"/>
      <c r="B731" s="25"/>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12"/>
      <c r="B732" s="25"/>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12"/>
      <c r="B733" s="25"/>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12"/>
      <c r="B734" s="25"/>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12"/>
      <c r="B735" s="25"/>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12"/>
      <c r="B736" s="25"/>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12"/>
      <c r="B737" s="25"/>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12"/>
      <c r="B738" s="25"/>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12"/>
      <c r="B739" s="25"/>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12"/>
      <c r="B740" s="25"/>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12"/>
      <c r="B741" s="25"/>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12"/>
      <c r="B742" s="25"/>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12"/>
      <c r="B743" s="25"/>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12"/>
      <c r="B744" s="25"/>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12"/>
      <c r="B745" s="25"/>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12"/>
      <c r="B746" s="25"/>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12"/>
      <c r="B747" s="25"/>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12"/>
      <c r="B748" s="25"/>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12"/>
      <c r="B749" s="25"/>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12"/>
      <c r="B750" s="25"/>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12"/>
      <c r="B751" s="25"/>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12"/>
      <c r="B752" s="25"/>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12"/>
      <c r="B753" s="25"/>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12"/>
      <c r="B754" s="25"/>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12"/>
      <c r="B755" s="25"/>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12"/>
      <c r="B756" s="25"/>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12"/>
      <c r="B757" s="25"/>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12"/>
      <c r="B758" s="25"/>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12"/>
      <c r="B759" s="25"/>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12"/>
      <c r="B760" s="25"/>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12"/>
      <c r="B761" s="25"/>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12"/>
      <c r="B762" s="25"/>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12"/>
      <c r="B763" s="25"/>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12"/>
      <c r="B764" s="25"/>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12"/>
      <c r="B765" s="25"/>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12"/>
      <c r="B766" s="25"/>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12"/>
      <c r="B767" s="25"/>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12"/>
      <c r="B768" s="25"/>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12"/>
      <c r="B769" s="25"/>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12"/>
      <c r="B770" s="25"/>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12"/>
      <c r="B771" s="25"/>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12"/>
      <c r="B772" s="25"/>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12"/>
      <c r="B773" s="25"/>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12"/>
      <c r="B774" s="25"/>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12"/>
      <c r="B775" s="25"/>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12"/>
      <c r="B776" s="25"/>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12"/>
      <c r="B777" s="25"/>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12"/>
      <c r="B778" s="25"/>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12"/>
      <c r="B779" s="25"/>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12"/>
      <c r="B780" s="25"/>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12"/>
      <c r="B781" s="25"/>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12"/>
      <c r="B782" s="25"/>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12"/>
      <c r="B783" s="25"/>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12"/>
      <c r="B784" s="25"/>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12"/>
      <c r="B785" s="25"/>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12"/>
      <c r="B786" s="25"/>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12"/>
      <c r="B787" s="25"/>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12"/>
      <c r="B788" s="25"/>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12"/>
      <c r="B789" s="25"/>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12"/>
      <c r="B790" s="25"/>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12"/>
      <c r="B791" s="25"/>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12"/>
      <c r="B792" s="25"/>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12"/>
      <c r="B793" s="25"/>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12"/>
      <c r="B794" s="25"/>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12"/>
      <c r="B795" s="25"/>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12"/>
      <c r="B796" s="25"/>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12"/>
      <c r="B797" s="25"/>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12"/>
      <c r="B798" s="25"/>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12"/>
      <c r="B799" s="25"/>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12"/>
      <c r="B800" s="25"/>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12"/>
      <c r="B801" s="25"/>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12"/>
      <c r="B802" s="25"/>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12"/>
      <c r="B803" s="25"/>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12"/>
      <c r="B804" s="25"/>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12"/>
      <c r="B805" s="25"/>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12"/>
      <c r="B806" s="25"/>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12"/>
      <c r="B807" s="25"/>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12"/>
      <c r="B808" s="25"/>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12"/>
      <c r="B809" s="25"/>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12"/>
      <c r="B810" s="25"/>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12"/>
      <c r="B811" s="25"/>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12"/>
      <c r="B812" s="25"/>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12"/>
      <c r="B813" s="25"/>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12"/>
      <c r="B814" s="25"/>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12"/>
      <c r="B815" s="25"/>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12"/>
      <c r="B816" s="25"/>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12"/>
      <c r="B817" s="25"/>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12"/>
      <c r="B818" s="25"/>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12"/>
      <c r="B819" s="25"/>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12"/>
      <c r="B820" s="25"/>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12"/>
      <c r="B821" s="25"/>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12"/>
      <c r="B822" s="25"/>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12"/>
      <c r="B823" s="25"/>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12"/>
      <c r="B824" s="25"/>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12"/>
      <c r="B825" s="25"/>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12"/>
      <c r="B826" s="25"/>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12"/>
      <c r="B827" s="25"/>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12"/>
      <c r="B828" s="25"/>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12"/>
      <c r="B829" s="25"/>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12"/>
      <c r="B830" s="25"/>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12"/>
      <c r="B831" s="25"/>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12"/>
      <c r="B832" s="25"/>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12"/>
      <c r="B833" s="25"/>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12"/>
      <c r="B834" s="25"/>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12"/>
      <c r="B835" s="25"/>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12"/>
      <c r="B836" s="25"/>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12"/>
      <c r="B837" s="25"/>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12"/>
      <c r="B838" s="25"/>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12"/>
      <c r="B839" s="25"/>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12"/>
      <c r="B840" s="25"/>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12"/>
      <c r="B841" s="25"/>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12"/>
      <c r="B842" s="25"/>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12"/>
      <c r="B843" s="25"/>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12"/>
      <c r="B844" s="25"/>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12"/>
      <c r="B845" s="25"/>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12"/>
      <c r="B846" s="25"/>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12"/>
      <c r="B847" s="25"/>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12"/>
      <c r="B848" s="25"/>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12"/>
      <c r="B849" s="25"/>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12"/>
      <c r="B850" s="25"/>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12"/>
      <c r="B851" s="25"/>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12"/>
      <c r="B852" s="25"/>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12"/>
      <c r="B853" s="25"/>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12"/>
      <c r="B854" s="25"/>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12"/>
      <c r="B855" s="25"/>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12"/>
      <c r="B856" s="25"/>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12"/>
      <c r="B857" s="25"/>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12"/>
      <c r="B858" s="25"/>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12"/>
      <c r="B859" s="25"/>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12"/>
      <c r="B860" s="25"/>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12"/>
      <c r="B861" s="25"/>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12"/>
      <c r="B862" s="25"/>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12"/>
      <c r="B863" s="25"/>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12"/>
      <c r="B864" s="25"/>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12"/>
      <c r="B865" s="25"/>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12"/>
      <c r="B866" s="25"/>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12"/>
      <c r="B867" s="25"/>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12"/>
      <c r="B868" s="25"/>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12"/>
      <c r="B869" s="25"/>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12"/>
      <c r="B870" s="25"/>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12"/>
      <c r="B871" s="25"/>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12"/>
      <c r="B872" s="25"/>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12"/>
      <c r="B873" s="25"/>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12"/>
      <c r="B874" s="25"/>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12"/>
      <c r="B875" s="25"/>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12"/>
      <c r="B876" s="25"/>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12"/>
      <c r="B877" s="25"/>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12"/>
      <c r="B878" s="25"/>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12"/>
      <c r="B879" s="25"/>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12"/>
      <c r="B880" s="25"/>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12"/>
      <c r="B881" s="25"/>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12"/>
      <c r="B882" s="25"/>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12"/>
      <c r="B883" s="25"/>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12"/>
      <c r="B884" s="25"/>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12"/>
      <c r="B885" s="25"/>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12"/>
      <c r="B886" s="25"/>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12"/>
      <c r="B887" s="25"/>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12"/>
      <c r="B888" s="25"/>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12"/>
      <c r="B889" s="25"/>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12"/>
      <c r="B890" s="25"/>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12"/>
      <c r="B891" s="25"/>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12"/>
      <c r="B892" s="25"/>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12"/>
      <c r="B893" s="25"/>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12"/>
      <c r="B894" s="25"/>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12"/>
      <c r="B895" s="25"/>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12"/>
      <c r="B896" s="25"/>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12"/>
      <c r="B897" s="25"/>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12"/>
      <c r="B898" s="25"/>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12"/>
      <c r="B899" s="25"/>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12"/>
      <c r="B900" s="25"/>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12"/>
      <c r="B901" s="25"/>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12"/>
      <c r="B902" s="25"/>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12"/>
      <c r="B903" s="25"/>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12"/>
      <c r="B904" s="25"/>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12"/>
      <c r="B905" s="25"/>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12"/>
      <c r="B906" s="25"/>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12"/>
      <c r="B907" s="25"/>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12"/>
      <c r="B908" s="25"/>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12"/>
      <c r="B909" s="25"/>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12"/>
      <c r="B910" s="25"/>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12"/>
      <c r="B911" s="25"/>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12"/>
      <c r="B912" s="25"/>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12"/>
      <c r="B913" s="25"/>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12"/>
      <c r="B914" s="25"/>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12"/>
      <c r="B915" s="25"/>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12"/>
      <c r="B916" s="25"/>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12"/>
      <c r="B917" s="25"/>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12"/>
      <c r="B918" s="25"/>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12"/>
      <c r="B919" s="25"/>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12"/>
      <c r="B920" s="25"/>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12"/>
      <c r="B921" s="25"/>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12"/>
      <c r="B922" s="25"/>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12"/>
      <c r="B923" s="25"/>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12"/>
      <c r="B924" s="25"/>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12"/>
      <c r="B925" s="25"/>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12"/>
      <c r="B926" s="25"/>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12"/>
      <c r="B927" s="25"/>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12"/>
      <c r="B928" s="25"/>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12"/>
      <c r="B929" s="25"/>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12"/>
      <c r="B930" s="25"/>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12"/>
      <c r="B931" s="25"/>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12"/>
      <c r="B932" s="25"/>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12"/>
      <c r="B933" s="25"/>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12"/>
      <c r="B934" s="25"/>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12"/>
      <c r="B935" s="25"/>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12"/>
      <c r="B936" s="25"/>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12"/>
      <c r="B937" s="25"/>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12"/>
      <c r="B938" s="25"/>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12"/>
      <c r="B939" s="25"/>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12"/>
      <c r="B940" s="25"/>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12"/>
      <c r="B941" s="25"/>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12"/>
      <c r="B942" s="25"/>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12"/>
      <c r="B943" s="25"/>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12"/>
      <c r="B944" s="25"/>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12"/>
      <c r="B945" s="25"/>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12"/>
      <c r="B946" s="25"/>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12"/>
      <c r="B947" s="25"/>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12"/>
      <c r="B948" s="25"/>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12"/>
      <c r="B949" s="25"/>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12"/>
      <c r="B950" s="25"/>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12"/>
      <c r="B951" s="25"/>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12"/>
      <c r="B952" s="25"/>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12"/>
      <c r="B953" s="25"/>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12"/>
      <c r="B954" s="25"/>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12"/>
      <c r="B955" s="25"/>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12"/>
      <c r="B956" s="25"/>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12"/>
      <c r="B957" s="25"/>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12"/>
      <c r="B958" s="25"/>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12"/>
      <c r="B959" s="25"/>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12"/>
      <c r="B960" s="25"/>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12"/>
      <c r="B961" s="25"/>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12"/>
      <c r="B962" s="25"/>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12"/>
      <c r="B963" s="25"/>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12"/>
      <c r="B964" s="25"/>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12"/>
      <c r="B965" s="25"/>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12"/>
      <c r="B966" s="25"/>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12"/>
      <c r="B967" s="25"/>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12"/>
      <c r="B968" s="25"/>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12"/>
      <c r="B969" s="25"/>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12"/>
      <c r="B970" s="25"/>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12"/>
      <c r="B971" s="25"/>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12"/>
      <c r="B972" s="25"/>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12"/>
      <c r="B973" s="25"/>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12"/>
      <c r="B974" s="25"/>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12"/>
      <c r="B975" s="25"/>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12"/>
      <c r="B976" s="25"/>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12"/>
      <c r="B977" s="25"/>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12"/>
      <c r="B978" s="25"/>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12"/>
      <c r="B979" s="25"/>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12"/>
      <c r="B980" s="25"/>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12"/>
      <c r="B981" s="25"/>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12"/>
      <c r="B982" s="25"/>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12"/>
      <c r="B983" s="25"/>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12"/>
      <c r="B984" s="25"/>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12"/>
      <c r="B985" s="25"/>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12"/>
      <c r="B986" s="25"/>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12"/>
      <c r="B987" s="25"/>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12"/>
      <c r="B988" s="25"/>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12"/>
      <c r="B989" s="25"/>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12"/>
      <c r="B990" s="25"/>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12"/>
      <c r="B991" s="25"/>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12"/>
      <c r="B992" s="25"/>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12"/>
      <c r="B993" s="25"/>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12"/>
      <c r="B994" s="25"/>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12"/>
      <c r="B995" s="25"/>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12"/>
      <c r="B996" s="25"/>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12"/>
      <c r="B997" s="25"/>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12"/>
      <c r="B998" s="25"/>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12"/>
      <c r="B999" s="25"/>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12"/>
      <c r="B1000" s="25"/>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3" bottom="0.3" header="0" footer="0"/>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1.25" defaultRowHeight="15" customHeight="1"/>
  <cols>
    <col min="1" max="1" width="44.625" customWidth="1"/>
    <col min="2" max="5" width="32.125" customWidth="1"/>
    <col min="6" max="6" width="14.75" customWidth="1"/>
    <col min="7" max="7" width="16.75" customWidth="1"/>
    <col min="8" max="26" width="8.625" customWidth="1"/>
  </cols>
  <sheetData>
    <row r="1" spans="1:26" ht="15.75" customHeight="1">
      <c r="A1" s="70"/>
      <c r="B1" s="144" t="s">
        <v>266</v>
      </c>
      <c r="C1" s="159"/>
      <c r="D1" s="159"/>
      <c r="E1" s="154"/>
      <c r="F1" s="15" t="s">
        <v>78</v>
      </c>
      <c r="G1" s="63"/>
      <c r="H1" s="4"/>
      <c r="I1" s="4"/>
      <c r="J1" s="4"/>
      <c r="K1" s="4"/>
      <c r="L1" s="4"/>
      <c r="M1" s="4"/>
      <c r="N1" s="4"/>
      <c r="O1" s="4"/>
      <c r="P1" s="4"/>
      <c r="Q1" s="4"/>
      <c r="R1" s="4"/>
      <c r="S1" s="4"/>
      <c r="T1" s="4"/>
      <c r="U1" s="4"/>
      <c r="V1" s="4"/>
      <c r="W1" s="4"/>
      <c r="X1" s="4"/>
      <c r="Y1" s="4"/>
      <c r="Z1" s="4"/>
    </row>
    <row r="2" spans="1:26" ht="15.75" customHeight="1">
      <c r="A2" s="43" t="s">
        <v>267</v>
      </c>
      <c r="B2" s="42" t="s">
        <v>268</v>
      </c>
      <c r="C2" s="42" t="s">
        <v>269</v>
      </c>
      <c r="D2" s="42" t="s">
        <v>270</v>
      </c>
      <c r="E2" s="42" t="s">
        <v>271</v>
      </c>
      <c r="F2" s="15"/>
      <c r="G2" s="4"/>
      <c r="H2" s="4"/>
      <c r="I2" s="4"/>
      <c r="J2" s="4"/>
      <c r="K2" s="4"/>
      <c r="L2" s="4"/>
      <c r="M2" s="4"/>
      <c r="N2" s="4"/>
      <c r="O2" s="4"/>
      <c r="P2" s="4"/>
      <c r="Q2" s="4"/>
      <c r="R2" s="4"/>
      <c r="S2" s="4"/>
      <c r="T2" s="4"/>
      <c r="U2" s="4"/>
      <c r="V2" s="4"/>
      <c r="W2" s="4"/>
      <c r="X2" s="4"/>
      <c r="Y2" s="4"/>
      <c r="Z2" s="4"/>
    </row>
    <row r="3" spans="1:26" ht="15.75" customHeight="1">
      <c r="A3" s="65" t="s">
        <v>272</v>
      </c>
      <c r="B3" s="30">
        <v>1</v>
      </c>
      <c r="C3" s="30"/>
      <c r="D3" s="30"/>
      <c r="E3" s="30"/>
      <c r="F3" s="8">
        <f>SUM(B3:E3)</f>
        <v>1</v>
      </c>
      <c r="G3" s="4"/>
      <c r="H3" s="4"/>
      <c r="I3" s="4"/>
      <c r="J3" s="4"/>
      <c r="K3" s="4"/>
      <c r="L3" s="4"/>
      <c r="M3" s="4"/>
      <c r="N3" s="4"/>
      <c r="O3" s="4"/>
      <c r="P3" s="4"/>
      <c r="Q3" s="4"/>
      <c r="R3" s="4"/>
      <c r="S3" s="4"/>
      <c r="T3" s="4"/>
      <c r="U3" s="4"/>
      <c r="V3" s="4"/>
      <c r="W3" s="4"/>
      <c r="X3" s="4"/>
      <c r="Y3" s="4"/>
      <c r="Z3" s="4"/>
    </row>
    <row r="4" spans="1:26" ht="84.75" customHeight="1">
      <c r="A4" s="65"/>
      <c r="B4" s="66" t="s">
        <v>273</v>
      </c>
      <c r="C4" s="30"/>
      <c r="D4" s="30"/>
      <c r="E4" s="30"/>
      <c r="F4" s="8"/>
      <c r="G4" s="4"/>
      <c r="H4" s="4"/>
      <c r="I4" s="4"/>
      <c r="J4" s="4"/>
      <c r="K4" s="4"/>
      <c r="L4" s="4"/>
      <c r="M4" s="4"/>
      <c r="N4" s="4"/>
      <c r="O4" s="4"/>
      <c r="P4" s="4"/>
      <c r="Q4" s="4"/>
      <c r="R4" s="4"/>
      <c r="S4" s="4"/>
      <c r="T4" s="4"/>
      <c r="U4" s="4"/>
      <c r="V4" s="4"/>
      <c r="W4" s="4"/>
      <c r="X4" s="4"/>
      <c r="Y4" s="4"/>
      <c r="Z4" s="4"/>
    </row>
    <row r="5" spans="1:26" ht="15.75" customHeight="1">
      <c r="A5" s="65" t="s">
        <v>274</v>
      </c>
      <c r="B5" s="54"/>
      <c r="C5" s="54"/>
      <c r="D5" s="54"/>
      <c r="E5" s="54"/>
      <c r="F5" s="8">
        <f>SUM(B5:E5)</f>
        <v>0</v>
      </c>
      <c r="G5" s="4"/>
      <c r="H5" s="4"/>
      <c r="I5" s="4"/>
      <c r="J5" s="4"/>
      <c r="K5" s="4"/>
      <c r="L5" s="4"/>
      <c r="M5" s="4"/>
      <c r="N5" s="4"/>
      <c r="O5" s="4"/>
      <c r="P5" s="4"/>
      <c r="Q5" s="4"/>
      <c r="R5" s="4"/>
      <c r="S5" s="4"/>
      <c r="T5" s="4"/>
      <c r="U5" s="4"/>
      <c r="V5" s="4"/>
      <c r="W5" s="4"/>
      <c r="X5" s="4"/>
      <c r="Y5" s="4"/>
      <c r="Z5" s="4"/>
    </row>
    <row r="6" spans="1:26" ht="15.75" customHeight="1">
      <c r="A6" s="65"/>
      <c r="B6" s="54"/>
      <c r="C6" s="54"/>
      <c r="D6" s="54"/>
      <c r="E6" s="54"/>
      <c r="F6" s="8"/>
      <c r="G6" s="4"/>
      <c r="H6" s="4"/>
      <c r="I6" s="4"/>
      <c r="J6" s="4"/>
      <c r="K6" s="4"/>
      <c r="L6" s="4"/>
      <c r="M6" s="4"/>
      <c r="N6" s="4"/>
      <c r="O6" s="4"/>
      <c r="P6" s="4"/>
      <c r="Q6" s="4"/>
      <c r="R6" s="4"/>
      <c r="S6" s="4"/>
      <c r="T6" s="4"/>
      <c r="U6" s="4"/>
      <c r="V6" s="4"/>
      <c r="W6" s="4"/>
      <c r="X6" s="4"/>
      <c r="Y6" s="4"/>
      <c r="Z6" s="4"/>
    </row>
    <row r="7" spans="1:26" ht="15.75" customHeight="1">
      <c r="A7" s="69" t="s">
        <v>275</v>
      </c>
      <c r="B7" s="30"/>
      <c r="C7" s="30"/>
      <c r="D7" s="30"/>
      <c r="E7" s="30"/>
      <c r="F7" s="8">
        <f>SUM(B7:E7)</f>
        <v>0</v>
      </c>
      <c r="G7" s="4"/>
      <c r="H7" s="4"/>
      <c r="I7" s="4"/>
      <c r="J7" s="4"/>
      <c r="K7" s="4"/>
      <c r="L7" s="4"/>
      <c r="M7" s="4"/>
      <c r="N7" s="4"/>
      <c r="O7" s="4"/>
      <c r="P7" s="4"/>
      <c r="Q7" s="4"/>
      <c r="R7" s="4"/>
      <c r="S7" s="4"/>
      <c r="T7" s="4"/>
      <c r="U7" s="4"/>
      <c r="V7" s="4"/>
      <c r="W7" s="4"/>
      <c r="X7" s="4"/>
      <c r="Y7" s="4"/>
      <c r="Z7" s="4"/>
    </row>
    <row r="8" spans="1:26" ht="14.25" customHeight="1">
      <c r="A8" s="65"/>
      <c r="B8" s="30"/>
      <c r="C8" s="30"/>
      <c r="D8" s="30"/>
      <c r="E8" s="30"/>
      <c r="F8" s="8"/>
      <c r="G8" s="4"/>
      <c r="H8" s="4"/>
      <c r="I8" s="4"/>
      <c r="J8" s="4"/>
      <c r="K8" s="4"/>
      <c r="L8" s="4"/>
      <c r="M8" s="4"/>
      <c r="N8" s="4"/>
      <c r="O8" s="4"/>
      <c r="P8" s="4"/>
      <c r="Q8" s="4"/>
      <c r="R8" s="4"/>
      <c r="S8" s="4"/>
      <c r="T8" s="4"/>
      <c r="U8" s="4"/>
      <c r="V8" s="4"/>
      <c r="W8" s="4"/>
      <c r="X8" s="4"/>
      <c r="Y8" s="4"/>
      <c r="Z8" s="4"/>
    </row>
    <row r="9" spans="1:26" ht="15.75" customHeight="1">
      <c r="A9" s="43" t="s">
        <v>78</v>
      </c>
      <c r="B9" s="50">
        <f t="shared" ref="B9:E9" si="0">B3+B5+B7</f>
        <v>1</v>
      </c>
      <c r="C9" s="50">
        <f t="shared" si="0"/>
        <v>0</v>
      </c>
      <c r="D9" s="50">
        <f t="shared" si="0"/>
        <v>0</v>
      </c>
      <c r="E9" s="50">
        <f t="shared" si="0"/>
        <v>0</v>
      </c>
      <c r="F9" s="92">
        <f>MIN(SUM(F3:F7),10)</f>
        <v>1</v>
      </c>
      <c r="G9" s="25" t="s">
        <v>176</v>
      </c>
      <c r="H9" s="4"/>
      <c r="I9" s="4"/>
      <c r="J9" s="4"/>
      <c r="K9" s="4"/>
      <c r="L9" s="4"/>
      <c r="M9" s="4"/>
      <c r="N9" s="4"/>
      <c r="O9" s="4"/>
      <c r="P9" s="4"/>
      <c r="Q9" s="4"/>
      <c r="R9" s="4"/>
      <c r="S9" s="4"/>
      <c r="T9" s="4"/>
      <c r="U9" s="4"/>
      <c r="V9" s="4"/>
      <c r="W9" s="4"/>
      <c r="X9" s="4"/>
      <c r="Y9" s="4"/>
      <c r="Z9" s="4"/>
    </row>
    <row r="10" spans="1:26"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8"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23" t="s">
        <v>276</v>
      </c>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23" t="s">
        <v>80</v>
      </c>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t="s">
        <v>80</v>
      </c>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E1"/>
  </mergeCells>
  <pageMargins left="0.7" right="0.7" top="0.3" bottom="0.3"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topLeftCell="A3" workbookViewId="0">
      <selection activeCell="B14" sqref="B14:D20"/>
    </sheetView>
  </sheetViews>
  <sheetFormatPr defaultColWidth="11.25" defaultRowHeight="15" customHeight="1"/>
  <cols>
    <col min="1" max="1" width="38.125" customWidth="1"/>
    <col min="2" max="4" width="32.125" customWidth="1"/>
    <col min="5" max="5" width="14.75" customWidth="1"/>
    <col min="6" max="6" width="12.375" customWidth="1"/>
    <col min="7" max="7" width="14.75" customWidth="1"/>
    <col min="8" max="26" width="8.625" customWidth="1"/>
  </cols>
  <sheetData>
    <row r="1" spans="1:27" ht="15.75" customHeight="1">
      <c r="A1" s="122"/>
      <c r="B1" s="145" t="s">
        <v>266</v>
      </c>
      <c r="C1" s="161"/>
      <c r="D1" s="161"/>
      <c r="E1" s="122"/>
      <c r="F1" s="122"/>
      <c r="G1" s="4"/>
      <c r="H1" s="4"/>
      <c r="I1" s="4"/>
      <c r="J1" s="4"/>
      <c r="K1" s="4"/>
      <c r="L1" s="4"/>
      <c r="M1" s="4"/>
      <c r="N1" s="4"/>
      <c r="O1" s="4"/>
      <c r="P1" s="4"/>
      <c r="Q1" s="4"/>
      <c r="R1" s="4"/>
      <c r="S1" s="4"/>
      <c r="T1" s="4"/>
      <c r="U1" s="4"/>
      <c r="V1" s="4"/>
      <c r="W1" s="4"/>
      <c r="X1" s="4"/>
      <c r="Y1" s="4"/>
      <c r="Z1" s="4"/>
    </row>
    <row r="2" spans="1:27" ht="62.1">
      <c r="A2" s="43" t="s">
        <v>277</v>
      </c>
      <c r="B2" s="42" t="s">
        <v>278</v>
      </c>
      <c r="C2" s="42" t="s">
        <v>279</v>
      </c>
      <c r="D2" s="42" t="s">
        <v>280</v>
      </c>
      <c r="E2" s="15" t="s">
        <v>23</v>
      </c>
      <c r="F2" s="15" t="s">
        <v>78</v>
      </c>
      <c r="G2" s="63"/>
      <c r="H2" s="4"/>
      <c r="I2" s="4"/>
      <c r="J2" s="4"/>
      <c r="K2" s="4"/>
      <c r="L2" s="4"/>
      <c r="M2" s="4"/>
      <c r="N2" s="4"/>
      <c r="O2" s="4"/>
      <c r="P2" s="4"/>
      <c r="Q2" s="4"/>
      <c r="R2" s="4"/>
      <c r="S2" s="4"/>
      <c r="T2" s="4"/>
      <c r="U2" s="4"/>
      <c r="V2" s="4"/>
      <c r="W2" s="4"/>
      <c r="X2" s="4"/>
      <c r="Y2" s="4"/>
      <c r="Z2" s="4"/>
    </row>
    <row r="3" spans="1:27" ht="15.6">
      <c r="A3" s="65" t="s">
        <v>281</v>
      </c>
      <c r="B3" s="30"/>
      <c r="C3" s="30"/>
      <c r="D3" s="30"/>
      <c r="E3" s="24">
        <v>0.45</v>
      </c>
      <c r="F3" s="8">
        <f>SUM(B3:D3)*E3</f>
        <v>0</v>
      </c>
      <c r="G3" s="4"/>
      <c r="H3" s="4"/>
      <c r="I3" s="4"/>
      <c r="J3" s="4"/>
      <c r="K3" s="4"/>
      <c r="L3" s="4"/>
      <c r="M3" s="4"/>
      <c r="N3" s="4"/>
      <c r="O3" s="4"/>
      <c r="P3" s="4"/>
      <c r="Q3" s="4"/>
      <c r="R3" s="4"/>
      <c r="S3" s="4"/>
      <c r="T3" s="4"/>
      <c r="U3" s="4"/>
      <c r="V3" s="4"/>
      <c r="W3" s="4"/>
      <c r="X3" s="4"/>
      <c r="Y3" s="4"/>
      <c r="Z3" s="4"/>
    </row>
    <row r="4" spans="1:27" ht="15.6">
      <c r="A4" s="65"/>
      <c r="B4" s="30"/>
      <c r="C4" s="66"/>
      <c r="D4" s="30"/>
      <c r="E4" s="93"/>
      <c r="F4" s="8"/>
      <c r="G4" s="4"/>
      <c r="H4" s="4"/>
      <c r="I4" s="4"/>
      <c r="J4" s="4"/>
      <c r="K4" s="4"/>
      <c r="L4" s="4"/>
      <c r="M4" s="4"/>
      <c r="N4" s="4"/>
      <c r="O4" s="4"/>
      <c r="P4" s="4"/>
      <c r="Q4" s="4"/>
      <c r="R4" s="4"/>
      <c r="S4" s="4"/>
      <c r="T4" s="4"/>
      <c r="U4" s="4"/>
      <c r="V4" s="4"/>
      <c r="W4" s="4"/>
      <c r="X4" s="4"/>
      <c r="Y4" s="4"/>
      <c r="Z4" s="4"/>
    </row>
    <row r="5" spans="1:27" ht="15.6">
      <c r="A5" s="65" t="s">
        <v>282</v>
      </c>
      <c r="B5" s="54"/>
      <c r="C5" s="54"/>
      <c r="D5" s="54"/>
      <c r="E5" s="24">
        <v>0.3</v>
      </c>
      <c r="F5" s="8">
        <f>SUM(B5:D5)*E5</f>
        <v>0</v>
      </c>
      <c r="G5" s="4"/>
      <c r="H5" s="4"/>
      <c r="I5" s="4"/>
      <c r="J5" s="4"/>
      <c r="K5" s="4"/>
      <c r="L5" s="4"/>
      <c r="M5" s="4"/>
      <c r="N5" s="4"/>
      <c r="O5" s="4"/>
      <c r="P5" s="4"/>
      <c r="Q5" s="4"/>
      <c r="R5" s="4"/>
      <c r="S5" s="4"/>
      <c r="T5" s="4"/>
      <c r="U5" s="4"/>
      <c r="V5" s="4"/>
      <c r="W5" s="4"/>
      <c r="X5" s="4"/>
      <c r="Y5" s="4"/>
      <c r="Z5" s="4"/>
    </row>
    <row r="6" spans="1:27" ht="15.6">
      <c r="A6" s="65"/>
      <c r="B6" s="54"/>
      <c r="C6" s="54"/>
      <c r="D6" s="54"/>
      <c r="E6" s="93"/>
      <c r="F6" s="8"/>
      <c r="G6" s="4"/>
      <c r="H6" s="4"/>
      <c r="I6" s="4"/>
      <c r="J6" s="4"/>
      <c r="K6" s="4"/>
      <c r="L6" s="4"/>
      <c r="M6" s="4"/>
      <c r="N6" s="4"/>
      <c r="O6" s="4"/>
      <c r="P6" s="4"/>
      <c r="Q6" s="4"/>
      <c r="R6" s="4"/>
      <c r="S6" s="4"/>
      <c r="T6" s="4"/>
      <c r="U6" s="4"/>
      <c r="V6" s="4"/>
      <c r="W6" s="4"/>
      <c r="X6" s="4"/>
      <c r="Y6" s="4"/>
      <c r="Z6" s="4"/>
    </row>
    <row r="7" spans="1:27" ht="15.75" customHeight="1">
      <c r="A7" s="69" t="s">
        <v>283</v>
      </c>
      <c r="B7" s="30"/>
      <c r="C7" s="30"/>
      <c r="D7" s="30"/>
      <c r="E7" s="24">
        <v>0.25</v>
      </c>
      <c r="F7" s="8">
        <f>SUM(B7:D7)*E7</f>
        <v>0</v>
      </c>
      <c r="G7" s="4"/>
      <c r="H7" s="4"/>
      <c r="I7" s="4"/>
      <c r="J7" s="4"/>
      <c r="K7" s="4"/>
      <c r="L7" s="4"/>
      <c r="M7" s="4"/>
      <c r="N7" s="4"/>
      <c r="O7" s="4"/>
      <c r="P7" s="4"/>
      <c r="Q7" s="4"/>
      <c r="R7" s="4"/>
      <c r="S7" s="4"/>
      <c r="T7" s="4"/>
      <c r="U7" s="4"/>
      <c r="V7" s="4"/>
      <c r="W7" s="4"/>
      <c r="X7" s="4"/>
      <c r="Y7" s="4"/>
      <c r="Z7" s="4"/>
    </row>
    <row r="8" spans="1:27" ht="15.75" customHeight="1">
      <c r="A8" s="65"/>
      <c r="B8" s="30"/>
      <c r="C8" s="30"/>
      <c r="D8" s="30"/>
      <c r="E8" s="93"/>
      <c r="F8" s="8"/>
      <c r="G8" s="4"/>
      <c r="H8" s="4"/>
      <c r="I8" s="4"/>
      <c r="J8" s="4"/>
      <c r="K8" s="4"/>
      <c r="L8" s="4"/>
      <c r="M8" s="4"/>
      <c r="N8" s="4"/>
      <c r="O8" s="4"/>
      <c r="P8" s="4"/>
      <c r="Q8" s="4"/>
      <c r="R8" s="4"/>
      <c r="S8" s="4"/>
      <c r="T8" s="4"/>
      <c r="U8" s="4"/>
      <c r="V8" s="4"/>
      <c r="W8" s="4"/>
      <c r="X8" s="4"/>
      <c r="Y8" s="4"/>
      <c r="Z8" s="4"/>
    </row>
    <row r="9" spans="1:27" ht="15.75" customHeight="1">
      <c r="A9" s="43" t="s">
        <v>175</v>
      </c>
      <c r="B9" s="81">
        <f t="shared" ref="B9:D9" si="0">B3+B5+B7</f>
        <v>0</v>
      </c>
      <c r="C9" s="81">
        <f t="shared" si="0"/>
        <v>0</v>
      </c>
      <c r="D9" s="81">
        <f t="shared" si="0"/>
        <v>0</v>
      </c>
      <c r="E9" s="59">
        <f>SUM(E3:E8)</f>
        <v>1</v>
      </c>
      <c r="F9" s="92">
        <f>MIN(SUM(F3:F7),10)</f>
        <v>0</v>
      </c>
      <c r="G9" s="25" t="s">
        <v>176</v>
      </c>
      <c r="H9" s="4"/>
      <c r="I9" s="4"/>
      <c r="J9" s="4"/>
      <c r="K9" s="4"/>
      <c r="L9" s="4"/>
      <c r="M9" s="4"/>
      <c r="N9" s="4"/>
      <c r="O9" s="4"/>
      <c r="P9" s="4"/>
      <c r="Q9" s="4"/>
      <c r="R9" s="4"/>
      <c r="S9" s="4"/>
      <c r="T9" s="4"/>
      <c r="U9" s="4"/>
      <c r="V9" s="4"/>
      <c r="W9" s="4"/>
      <c r="X9" s="4"/>
      <c r="Y9" s="4"/>
      <c r="Z9" s="4"/>
    </row>
    <row r="10" spans="1:27" ht="15.75" customHeight="1">
      <c r="A10" s="135"/>
      <c r="B10" s="135"/>
      <c r="C10" s="38"/>
      <c r="D10" s="38"/>
      <c r="E10" s="38"/>
      <c r="F10" s="38"/>
      <c r="G10" s="4"/>
      <c r="H10" s="4"/>
      <c r="I10" s="4"/>
      <c r="J10" s="4"/>
      <c r="K10" s="4"/>
      <c r="L10" s="4"/>
      <c r="M10" s="4"/>
      <c r="N10" s="4"/>
      <c r="O10" s="4"/>
      <c r="P10" s="4"/>
      <c r="Q10" s="4"/>
      <c r="R10" s="4"/>
      <c r="S10" s="4"/>
      <c r="T10" s="4"/>
      <c r="U10" s="4"/>
      <c r="V10" s="4"/>
      <c r="W10" s="4"/>
      <c r="X10" s="4"/>
      <c r="Y10" s="4"/>
      <c r="Z10" s="4"/>
    </row>
    <row r="11" spans="1:27" ht="15.75" customHeight="1">
      <c r="A11" s="4"/>
      <c r="B11" s="146" t="s">
        <v>284</v>
      </c>
      <c r="C11" s="147"/>
      <c r="D11" s="4"/>
      <c r="E11" s="4"/>
      <c r="F11" s="4"/>
      <c r="G11" s="4"/>
      <c r="H11" s="4"/>
      <c r="I11" s="4"/>
      <c r="J11" s="4"/>
      <c r="K11" s="4"/>
      <c r="L11" s="4"/>
      <c r="M11" s="4"/>
      <c r="N11" s="4"/>
      <c r="O11" s="4"/>
      <c r="P11" s="4"/>
      <c r="Q11" s="4"/>
      <c r="R11" s="4"/>
      <c r="S11" s="4"/>
      <c r="T11" s="4"/>
      <c r="U11" s="4"/>
      <c r="V11" s="4"/>
      <c r="W11" s="4"/>
      <c r="X11" s="4"/>
      <c r="Y11" s="4"/>
      <c r="Z11" s="4"/>
    </row>
    <row r="12" spans="1:27" ht="15.75" customHeight="1">
      <c r="A12" s="4"/>
      <c r="B12" s="147"/>
      <c r="C12" s="147"/>
      <c r="D12" s="4"/>
      <c r="E12" s="4"/>
      <c r="F12" s="4"/>
      <c r="G12" s="4"/>
      <c r="H12" s="4"/>
      <c r="I12" s="4"/>
      <c r="J12" s="4"/>
      <c r="K12" s="4"/>
      <c r="L12" s="4"/>
      <c r="M12" s="4"/>
      <c r="N12" s="4"/>
      <c r="O12" s="4"/>
      <c r="P12" s="4"/>
      <c r="Q12" s="4"/>
      <c r="R12" s="4"/>
      <c r="S12" s="4"/>
      <c r="T12" s="4"/>
      <c r="U12" s="4"/>
      <c r="V12" s="4"/>
      <c r="W12" s="4"/>
      <c r="X12" s="4"/>
      <c r="Y12" s="4"/>
      <c r="Z12" s="4"/>
    </row>
    <row r="13" spans="1:27" ht="16.5" customHeight="1">
      <c r="A13" s="4"/>
      <c r="B13" s="148"/>
      <c r="C13" s="148"/>
      <c r="D13" s="4"/>
      <c r="E13" s="4"/>
      <c r="F13" s="4"/>
      <c r="G13" s="4"/>
      <c r="H13" s="4"/>
      <c r="I13" s="4"/>
      <c r="J13" s="4"/>
      <c r="K13" s="4"/>
      <c r="L13" s="4"/>
      <c r="M13" s="4"/>
      <c r="N13" s="4"/>
      <c r="O13" s="4"/>
      <c r="P13" s="4"/>
      <c r="Q13" s="4"/>
      <c r="R13" s="4"/>
      <c r="S13" s="4"/>
      <c r="T13" s="4"/>
      <c r="U13" s="4"/>
      <c r="V13" s="4"/>
      <c r="W13" s="4"/>
      <c r="X13" s="4"/>
      <c r="Y13" s="4"/>
      <c r="Z13" s="4"/>
    </row>
    <row r="14" spans="1:27" ht="15.75" customHeight="1">
      <c r="A14" s="4"/>
      <c r="B14" s="149" t="s">
        <v>285</v>
      </c>
      <c r="C14" s="150"/>
      <c r="D14" s="150"/>
      <c r="E14" s="4"/>
      <c r="F14" s="4"/>
      <c r="G14" s="4"/>
      <c r="H14" s="4"/>
      <c r="I14" s="4"/>
      <c r="J14" s="4"/>
      <c r="K14" s="4"/>
      <c r="L14" s="4"/>
      <c r="M14" s="4"/>
      <c r="N14" s="4"/>
      <c r="O14" s="4"/>
      <c r="P14" s="4"/>
      <c r="Q14" s="4"/>
      <c r="R14" s="4"/>
      <c r="S14" s="4"/>
      <c r="T14" s="4"/>
      <c r="U14" s="4"/>
      <c r="V14" s="4"/>
      <c r="W14" s="4"/>
      <c r="X14" s="4"/>
      <c r="Y14" s="4"/>
      <c r="Z14" s="4"/>
      <c r="AA14" s="4"/>
    </row>
    <row r="15" spans="1:27" ht="15.75" customHeight="1">
      <c r="A15" s="4"/>
      <c r="B15" s="150"/>
      <c r="C15" s="150"/>
      <c r="D15" s="150"/>
      <c r="E15" s="4"/>
      <c r="F15" s="4"/>
      <c r="G15" s="4"/>
      <c r="H15" s="4"/>
      <c r="I15" s="4"/>
      <c r="J15" s="4"/>
      <c r="K15" s="4"/>
      <c r="L15" s="4"/>
      <c r="M15" s="4"/>
      <c r="N15" s="4"/>
      <c r="O15" s="4"/>
      <c r="P15" s="4"/>
      <c r="Q15" s="4"/>
      <c r="R15" s="4"/>
      <c r="S15" s="4"/>
      <c r="T15" s="4"/>
      <c r="U15" s="4"/>
      <c r="V15" s="4"/>
      <c r="W15" s="4"/>
      <c r="X15" s="4"/>
      <c r="Y15" s="4"/>
      <c r="Z15" s="4"/>
    </row>
    <row r="16" spans="1:27" ht="15.75" customHeight="1">
      <c r="A16" s="4"/>
      <c r="B16" s="150"/>
      <c r="C16" s="150"/>
      <c r="D16" s="150"/>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150"/>
      <c r="C17" s="150"/>
      <c r="D17" s="150"/>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150"/>
      <c r="C18" s="150"/>
      <c r="D18" s="150"/>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150"/>
      <c r="C19" s="150"/>
      <c r="D19" s="150"/>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150"/>
      <c r="C20" s="150"/>
      <c r="D20" s="150"/>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1:D1"/>
    <mergeCell ref="B11:C13"/>
    <mergeCell ref="B14:D20"/>
  </mergeCells>
  <pageMargins left="0.7" right="0.7" top="0.3" bottom="0.3" header="0" footer="0"/>
  <pageSetup paperSize="9"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A18" zoomScale="90" zoomScaleNormal="90" workbookViewId="0">
      <selection activeCell="A21" sqref="A21:BF21"/>
    </sheetView>
  </sheetViews>
  <sheetFormatPr defaultColWidth="11.25" defaultRowHeight="15" customHeight="1"/>
  <cols>
    <col min="1" max="5" width="32.125" customWidth="1"/>
    <col min="6" max="6" width="29" customWidth="1"/>
    <col min="7" max="7" width="14.75" customWidth="1"/>
    <col min="8" max="8" width="16.75" customWidth="1"/>
    <col min="9" max="9" width="16.25" customWidth="1"/>
    <col min="10" max="26" width="8.625" customWidth="1"/>
  </cols>
  <sheetData>
    <row r="1" spans="1:26" ht="15.75" customHeight="1">
      <c r="A1" s="43"/>
      <c r="B1" s="151" t="s">
        <v>286</v>
      </c>
      <c r="C1" s="159"/>
      <c r="D1" s="159"/>
      <c r="E1" s="154"/>
      <c r="F1" s="43"/>
      <c r="G1" s="43"/>
      <c r="H1" s="43"/>
      <c r="I1" s="4"/>
      <c r="J1" s="4"/>
      <c r="K1" s="4"/>
      <c r="L1" s="4"/>
      <c r="M1" s="4"/>
      <c r="N1" s="4"/>
      <c r="O1" s="4"/>
      <c r="P1" s="4"/>
      <c r="Q1" s="4"/>
      <c r="R1" s="4"/>
      <c r="S1" s="4"/>
      <c r="T1" s="4"/>
      <c r="U1" s="4"/>
      <c r="V1" s="4"/>
      <c r="W1" s="4"/>
      <c r="X1" s="4"/>
      <c r="Y1" s="4"/>
      <c r="Z1" s="4"/>
    </row>
    <row r="2" spans="1:26" ht="92.25" customHeight="1">
      <c r="A2" s="43" t="s">
        <v>287</v>
      </c>
      <c r="B2" s="42" t="s">
        <v>268</v>
      </c>
      <c r="C2" s="42" t="s">
        <v>269</v>
      </c>
      <c r="D2" s="42" t="s">
        <v>288</v>
      </c>
      <c r="E2" s="42" t="s">
        <v>271</v>
      </c>
      <c r="F2" s="43" t="s">
        <v>175</v>
      </c>
      <c r="G2" s="43" t="s">
        <v>23</v>
      </c>
      <c r="H2" s="43" t="s">
        <v>24</v>
      </c>
      <c r="I2" s="63"/>
      <c r="J2" s="4"/>
      <c r="K2" s="4"/>
      <c r="L2" s="4"/>
      <c r="M2" s="4"/>
      <c r="N2" s="4"/>
      <c r="O2" s="4"/>
      <c r="P2" s="4"/>
      <c r="Q2" s="4"/>
      <c r="R2" s="4"/>
      <c r="S2" s="4"/>
      <c r="T2" s="4"/>
      <c r="U2" s="4"/>
      <c r="V2" s="4"/>
      <c r="W2" s="4"/>
      <c r="X2" s="4"/>
      <c r="Y2" s="4"/>
      <c r="Z2" s="4"/>
    </row>
    <row r="3" spans="1:26" ht="31.5" customHeight="1">
      <c r="A3" s="57" t="s">
        <v>281</v>
      </c>
      <c r="B3" s="30"/>
      <c r="C3" s="30"/>
      <c r="D3" s="30"/>
      <c r="E3" s="30"/>
      <c r="F3" s="8">
        <f>SUM(B3:E3)</f>
        <v>0</v>
      </c>
      <c r="G3" s="59">
        <v>0.2</v>
      </c>
      <c r="H3" s="8">
        <f>SUM(B3:E3)*G3</f>
        <v>0</v>
      </c>
      <c r="I3" s="4"/>
      <c r="J3" s="4"/>
      <c r="K3" s="4"/>
      <c r="L3" s="4"/>
      <c r="M3" s="4"/>
      <c r="N3" s="4"/>
      <c r="O3" s="4"/>
      <c r="P3" s="4"/>
      <c r="Q3" s="4"/>
      <c r="R3" s="4"/>
      <c r="S3" s="4"/>
      <c r="T3" s="4"/>
      <c r="U3" s="4"/>
      <c r="V3" s="4"/>
      <c r="W3" s="4"/>
      <c r="X3" s="4"/>
      <c r="Y3" s="4"/>
      <c r="Z3" s="4"/>
    </row>
    <row r="4" spans="1:26" ht="31.5" customHeight="1">
      <c r="A4" s="57"/>
      <c r="B4" s="30"/>
      <c r="C4" s="30"/>
      <c r="D4" s="30"/>
      <c r="E4" s="30"/>
      <c r="F4" s="8"/>
      <c r="G4" s="81"/>
      <c r="H4" s="8"/>
      <c r="I4" s="4"/>
      <c r="J4" s="4"/>
      <c r="K4" s="4"/>
      <c r="L4" s="4"/>
      <c r="M4" s="4"/>
      <c r="N4" s="4"/>
      <c r="O4" s="4"/>
      <c r="P4" s="4"/>
      <c r="Q4" s="4"/>
      <c r="R4" s="4"/>
      <c r="S4" s="4"/>
      <c r="T4" s="4"/>
      <c r="U4" s="4"/>
      <c r="V4" s="4"/>
      <c r="W4" s="4"/>
      <c r="X4" s="4"/>
      <c r="Y4" s="4"/>
      <c r="Z4" s="4"/>
    </row>
    <row r="5" spans="1:26" ht="31.5" customHeight="1">
      <c r="A5" s="57" t="s">
        <v>282</v>
      </c>
      <c r="B5" s="67"/>
      <c r="C5" s="67"/>
      <c r="D5" s="67"/>
      <c r="E5" s="67"/>
      <c r="F5" s="8">
        <f>SUM(B5:E5)</f>
        <v>0</v>
      </c>
      <c r="G5" s="59">
        <v>0.1</v>
      </c>
      <c r="H5" s="8">
        <f>SUM(B5:E5)*G5</f>
        <v>0</v>
      </c>
      <c r="I5" s="4"/>
      <c r="J5" s="4"/>
      <c r="K5" s="4"/>
      <c r="L5" s="4"/>
      <c r="M5" s="4"/>
      <c r="N5" s="4"/>
      <c r="O5" s="4"/>
      <c r="P5" s="4"/>
      <c r="Q5" s="4"/>
      <c r="R5" s="4"/>
      <c r="S5" s="4"/>
      <c r="T5" s="4"/>
      <c r="U5" s="4"/>
      <c r="V5" s="4"/>
      <c r="W5" s="4"/>
      <c r="X5" s="4"/>
      <c r="Y5" s="4"/>
      <c r="Z5" s="4"/>
    </row>
    <row r="6" spans="1:26" ht="31.5" customHeight="1">
      <c r="A6" s="65"/>
      <c r="B6" s="67"/>
      <c r="C6" s="67"/>
      <c r="D6" s="67"/>
      <c r="E6" s="67"/>
      <c r="F6" s="8"/>
      <c r="G6" s="81"/>
      <c r="H6" s="8"/>
      <c r="I6" s="4"/>
      <c r="J6" s="4"/>
      <c r="K6" s="4"/>
      <c r="L6" s="4"/>
      <c r="M6" s="4"/>
      <c r="N6" s="4"/>
      <c r="O6" s="4"/>
      <c r="P6" s="4"/>
      <c r="Q6" s="4"/>
      <c r="R6" s="4"/>
      <c r="S6" s="4"/>
      <c r="T6" s="4"/>
      <c r="U6" s="4"/>
      <c r="V6" s="4"/>
      <c r="W6" s="4"/>
      <c r="X6" s="4"/>
      <c r="Y6" s="4"/>
      <c r="Z6" s="4"/>
    </row>
    <row r="7" spans="1:26" ht="31.5" customHeight="1">
      <c r="A7" s="69" t="s">
        <v>289</v>
      </c>
      <c r="B7" s="30"/>
      <c r="C7" s="30"/>
      <c r="D7" s="30"/>
      <c r="E7" s="30"/>
      <c r="F7" s="8">
        <f>SUM(B7:E7)</f>
        <v>0</v>
      </c>
      <c r="G7" s="59">
        <v>0.05</v>
      </c>
      <c r="H7" s="8">
        <f>SUM(B7:E7)*G7</f>
        <v>0</v>
      </c>
      <c r="I7" s="4"/>
      <c r="J7" s="4"/>
      <c r="K7" s="4"/>
      <c r="L7" s="4"/>
      <c r="M7" s="4"/>
      <c r="N7" s="4"/>
      <c r="O7" s="4"/>
      <c r="P7" s="4"/>
      <c r="Q7" s="4"/>
      <c r="R7" s="4"/>
      <c r="S7" s="4"/>
      <c r="T7" s="4"/>
      <c r="U7" s="4"/>
      <c r="V7" s="4"/>
      <c r="W7" s="4"/>
      <c r="X7" s="4"/>
      <c r="Y7" s="4"/>
      <c r="Z7" s="4"/>
    </row>
    <row r="8" spans="1:26" ht="31.5" customHeight="1">
      <c r="A8" s="65"/>
      <c r="B8" s="30"/>
      <c r="C8" s="30"/>
      <c r="D8" s="30"/>
      <c r="E8" s="30"/>
      <c r="F8" s="8"/>
      <c r="G8" s="81"/>
      <c r="H8" s="8"/>
      <c r="I8" s="4"/>
      <c r="J8" s="4"/>
      <c r="K8" s="4"/>
      <c r="L8" s="4"/>
      <c r="M8" s="4"/>
      <c r="N8" s="4"/>
      <c r="O8" s="4"/>
      <c r="P8" s="4"/>
      <c r="Q8" s="4"/>
      <c r="R8" s="4"/>
      <c r="S8" s="4"/>
      <c r="T8" s="4"/>
      <c r="U8" s="4"/>
      <c r="V8" s="4"/>
      <c r="W8" s="4"/>
      <c r="X8" s="4"/>
      <c r="Y8" s="4"/>
      <c r="Z8" s="4"/>
    </row>
    <row r="9" spans="1:26" ht="31.5" customHeight="1">
      <c r="A9" s="69" t="s">
        <v>290</v>
      </c>
      <c r="B9" s="67"/>
      <c r="C9" s="67"/>
      <c r="D9" s="67"/>
      <c r="E9" s="67"/>
      <c r="F9" s="8">
        <f>SUM(B9:E9)</f>
        <v>0</v>
      </c>
      <c r="G9" s="59">
        <v>0.25</v>
      </c>
      <c r="H9" s="8">
        <f>SUM(B9:E9)*G9</f>
        <v>0</v>
      </c>
      <c r="I9" s="4"/>
      <c r="J9" s="4"/>
      <c r="K9" s="4"/>
      <c r="L9" s="4"/>
      <c r="M9" s="4"/>
      <c r="N9" s="4"/>
      <c r="O9" s="4"/>
      <c r="P9" s="4"/>
      <c r="Q9" s="4"/>
      <c r="R9" s="4"/>
      <c r="S9" s="4"/>
      <c r="T9" s="4"/>
      <c r="U9" s="4"/>
      <c r="V9" s="4"/>
      <c r="W9" s="4"/>
      <c r="X9" s="4"/>
      <c r="Y9" s="4"/>
      <c r="Z9" s="4"/>
    </row>
    <row r="10" spans="1:26" ht="31.5" customHeight="1">
      <c r="A10" s="65"/>
      <c r="B10" s="67"/>
      <c r="C10" s="67"/>
      <c r="D10" s="67"/>
      <c r="E10" s="67"/>
      <c r="F10" s="8"/>
      <c r="G10" s="81"/>
      <c r="H10" s="8"/>
      <c r="I10" s="4"/>
      <c r="J10" s="4"/>
      <c r="K10" s="4"/>
      <c r="L10" s="4"/>
      <c r="M10" s="4"/>
      <c r="N10" s="4"/>
      <c r="O10" s="4"/>
      <c r="P10" s="4"/>
      <c r="Q10" s="4"/>
      <c r="R10" s="4"/>
      <c r="S10" s="4"/>
      <c r="T10" s="4"/>
      <c r="U10" s="4"/>
      <c r="V10" s="4"/>
      <c r="W10" s="4"/>
      <c r="X10" s="4"/>
      <c r="Y10" s="4"/>
      <c r="Z10" s="4"/>
    </row>
    <row r="11" spans="1:26" ht="31.5" customHeight="1">
      <c r="A11" s="57" t="s">
        <v>291</v>
      </c>
      <c r="B11" s="30"/>
      <c r="C11" s="30"/>
      <c r="D11" s="30"/>
      <c r="E11" s="30"/>
      <c r="F11" s="8">
        <f>SUM(B11:E11)</f>
        <v>0</v>
      </c>
      <c r="G11" s="59">
        <v>0.1</v>
      </c>
      <c r="H11" s="8">
        <f>SUM(B11:E11)*G11</f>
        <v>0</v>
      </c>
      <c r="I11" s="4"/>
      <c r="J11" s="4"/>
      <c r="K11" s="4"/>
      <c r="L11" s="4"/>
      <c r="M11" s="4"/>
      <c r="N11" s="4"/>
      <c r="O11" s="4"/>
      <c r="P11" s="4"/>
      <c r="Q11" s="4"/>
      <c r="R11" s="4"/>
      <c r="S11" s="4"/>
      <c r="T11" s="4"/>
      <c r="U11" s="4"/>
      <c r="V11" s="4"/>
      <c r="W11" s="4"/>
      <c r="X11" s="4"/>
      <c r="Y11" s="4"/>
      <c r="Z11" s="4"/>
    </row>
    <row r="12" spans="1:26" ht="31.5" customHeight="1">
      <c r="A12" s="65"/>
      <c r="B12" s="30"/>
      <c r="C12" s="30"/>
      <c r="D12" s="30"/>
      <c r="E12" s="30"/>
      <c r="F12" s="8"/>
      <c r="G12" s="81"/>
      <c r="H12" s="8"/>
      <c r="I12" s="4"/>
      <c r="J12" s="4"/>
      <c r="K12" s="4"/>
      <c r="L12" s="4"/>
      <c r="M12" s="4"/>
      <c r="N12" s="4"/>
      <c r="O12" s="4"/>
      <c r="P12" s="4"/>
      <c r="Q12" s="4"/>
      <c r="R12" s="4"/>
      <c r="S12" s="4"/>
      <c r="T12" s="4"/>
      <c r="U12" s="4"/>
      <c r="V12" s="4"/>
      <c r="W12" s="4"/>
      <c r="X12" s="4"/>
      <c r="Y12" s="4"/>
      <c r="Z12" s="4"/>
    </row>
    <row r="13" spans="1:26" ht="31.5" customHeight="1">
      <c r="A13" s="69" t="s">
        <v>292</v>
      </c>
      <c r="B13" s="67"/>
      <c r="C13" s="67"/>
      <c r="D13" s="67"/>
      <c r="E13" s="67"/>
      <c r="F13" s="8">
        <f>SUM(B13:E13)</f>
        <v>0</v>
      </c>
      <c r="G13" s="59">
        <v>0.05</v>
      </c>
      <c r="H13" s="8">
        <f>SUM(B13:E13)*G13</f>
        <v>0</v>
      </c>
      <c r="I13" s="4"/>
      <c r="J13" s="4"/>
      <c r="K13" s="4"/>
      <c r="L13" s="4"/>
      <c r="M13" s="4"/>
      <c r="N13" s="4"/>
      <c r="O13" s="4"/>
      <c r="P13" s="4"/>
      <c r="Q13" s="4"/>
      <c r="R13" s="4"/>
      <c r="S13" s="4"/>
      <c r="T13" s="4"/>
      <c r="U13" s="4"/>
      <c r="V13" s="4"/>
      <c r="W13" s="4"/>
      <c r="X13" s="4"/>
      <c r="Y13" s="4"/>
      <c r="Z13" s="4"/>
    </row>
    <row r="14" spans="1:26" ht="31.5" customHeight="1">
      <c r="A14" s="65"/>
      <c r="B14" s="67"/>
      <c r="C14" s="67"/>
      <c r="D14" s="67"/>
      <c r="E14" s="67"/>
      <c r="F14" s="8"/>
      <c r="G14" s="81"/>
      <c r="H14" s="8"/>
      <c r="I14" s="4"/>
      <c r="J14" s="4"/>
      <c r="K14" s="4"/>
      <c r="L14" s="4"/>
      <c r="M14" s="4"/>
      <c r="N14" s="4"/>
      <c r="O14" s="4"/>
      <c r="P14" s="4"/>
      <c r="Q14" s="4"/>
      <c r="R14" s="4"/>
      <c r="S14" s="4"/>
      <c r="T14" s="4"/>
      <c r="U14" s="4"/>
      <c r="V14" s="4"/>
      <c r="W14" s="4"/>
      <c r="X14" s="4"/>
      <c r="Y14" s="4"/>
      <c r="Z14" s="4"/>
    </row>
    <row r="15" spans="1:26" ht="62.25" customHeight="1">
      <c r="A15" s="69" t="s">
        <v>293</v>
      </c>
      <c r="B15" s="30"/>
      <c r="C15" s="30"/>
      <c r="D15" s="30"/>
      <c r="E15" s="30"/>
      <c r="F15" s="8">
        <f>SUM(B15:E15)</f>
        <v>0</v>
      </c>
      <c r="G15" s="59">
        <v>0.1</v>
      </c>
      <c r="H15" s="8">
        <f>SUM(B15:E15)*G15</f>
        <v>0</v>
      </c>
      <c r="I15" s="4"/>
      <c r="J15" s="4"/>
      <c r="K15" s="4"/>
      <c r="L15" s="4"/>
      <c r="M15" s="4"/>
      <c r="N15" s="4"/>
      <c r="O15" s="4"/>
      <c r="P15" s="4"/>
      <c r="Q15" s="4"/>
      <c r="R15" s="4"/>
      <c r="S15" s="4"/>
      <c r="T15" s="4"/>
      <c r="U15" s="4"/>
      <c r="V15" s="4"/>
      <c r="W15" s="4"/>
      <c r="X15" s="4"/>
      <c r="Y15" s="4"/>
      <c r="Z15" s="4"/>
    </row>
    <row r="16" spans="1:26" ht="31.5" customHeight="1">
      <c r="A16" s="65"/>
      <c r="B16" s="30"/>
      <c r="C16" s="30"/>
      <c r="D16" s="30"/>
      <c r="E16" s="30"/>
      <c r="F16" s="8"/>
      <c r="G16" s="81"/>
      <c r="H16" s="8"/>
      <c r="I16" s="4"/>
      <c r="J16" s="4"/>
      <c r="K16" s="4"/>
      <c r="L16" s="4"/>
      <c r="M16" s="4"/>
      <c r="N16" s="4"/>
      <c r="O16" s="4"/>
      <c r="P16" s="4"/>
      <c r="Q16" s="4"/>
      <c r="R16" s="4"/>
      <c r="S16" s="4"/>
      <c r="T16" s="4"/>
      <c r="U16" s="4"/>
      <c r="V16" s="4"/>
      <c r="W16" s="4"/>
      <c r="X16" s="4"/>
      <c r="Y16" s="4"/>
      <c r="Z16" s="4"/>
    </row>
    <row r="17" spans="1:26" ht="57" customHeight="1">
      <c r="A17" s="69" t="s">
        <v>294</v>
      </c>
      <c r="B17" s="67"/>
      <c r="C17" s="67"/>
      <c r="D17" s="67"/>
      <c r="E17" s="67"/>
      <c r="F17" s="8">
        <f t="shared" ref="F17:F18" si="0">SUM(B17:E17)</f>
        <v>0</v>
      </c>
      <c r="G17" s="59">
        <v>0.15</v>
      </c>
      <c r="H17" s="8">
        <f>SUM(B17:E17)*G17</f>
        <v>0</v>
      </c>
      <c r="I17" s="4"/>
      <c r="J17" s="4"/>
      <c r="K17" s="4"/>
      <c r="L17" s="4"/>
      <c r="M17" s="4"/>
      <c r="N17" s="4"/>
      <c r="O17" s="4"/>
      <c r="P17" s="4"/>
      <c r="Q17" s="4"/>
      <c r="R17" s="4"/>
      <c r="S17" s="4"/>
      <c r="T17" s="4"/>
      <c r="U17" s="4"/>
      <c r="V17" s="4"/>
      <c r="W17" s="4"/>
      <c r="X17" s="4"/>
      <c r="Y17" s="4"/>
      <c r="Z17" s="4"/>
    </row>
    <row r="18" spans="1:26" ht="57" customHeight="1">
      <c r="A18" s="94"/>
      <c r="B18" s="67"/>
      <c r="C18" s="67"/>
      <c r="D18" s="67"/>
      <c r="E18" s="67"/>
      <c r="F18" s="8">
        <f t="shared" si="0"/>
        <v>0</v>
      </c>
      <c r="G18" s="59"/>
      <c r="H18" s="8"/>
      <c r="I18" s="4"/>
      <c r="J18" s="4"/>
      <c r="K18" s="4"/>
      <c r="L18" s="4"/>
      <c r="M18" s="4"/>
      <c r="N18" s="4"/>
      <c r="O18" s="4"/>
      <c r="P18" s="4"/>
      <c r="Q18" s="4"/>
      <c r="R18" s="4"/>
      <c r="S18" s="4"/>
      <c r="T18" s="4"/>
      <c r="U18" s="4"/>
      <c r="V18" s="4"/>
      <c r="W18" s="4"/>
      <c r="X18" s="4"/>
      <c r="Y18" s="4"/>
      <c r="Z18" s="4"/>
    </row>
    <row r="19" spans="1:26" ht="25.5" customHeight="1">
      <c r="A19" s="152"/>
      <c r="B19" s="160"/>
      <c r="C19" s="64"/>
      <c r="D19" s="64"/>
      <c r="E19" s="64"/>
      <c r="F19" s="82" t="s">
        <v>78</v>
      </c>
      <c r="G19" s="88">
        <f t="shared" ref="G19:H19" si="1">SUM(G3:G17)</f>
        <v>1</v>
      </c>
      <c r="H19" s="91">
        <f t="shared" si="1"/>
        <v>0</v>
      </c>
      <c r="I19" s="25" t="s">
        <v>193</v>
      </c>
      <c r="J19" s="4"/>
      <c r="K19" s="4"/>
      <c r="L19" s="4"/>
      <c r="M19" s="4"/>
      <c r="N19" s="4"/>
      <c r="O19" s="4"/>
      <c r="P19" s="4"/>
      <c r="Q19" s="4"/>
      <c r="R19" s="4"/>
      <c r="S19" s="4"/>
      <c r="T19" s="4"/>
      <c r="U19" s="4"/>
      <c r="V19" s="4"/>
      <c r="W19" s="4"/>
      <c r="X19" s="4"/>
      <c r="Y19" s="4"/>
      <c r="Z19" s="4"/>
    </row>
    <row r="20" spans="1:26" ht="15.75" customHeight="1">
      <c r="A20" s="23" t="s">
        <v>295</v>
      </c>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E1"/>
    <mergeCell ref="A19:B19"/>
  </mergeCells>
  <pageMargins left="0.7" right="0.7" top="0.3" bottom="0.3"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election activeCell="B2" sqref="B2:D21"/>
    </sheetView>
  </sheetViews>
  <sheetFormatPr defaultColWidth="11.25" defaultRowHeight="15" customHeight="1"/>
  <cols>
    <col min="1" max="1" width="47.875" customWidth="1"/>
    <col min="2" max="4" width="32.125" customWidth="1"/>
    <col min="5" max="5" width="21.25" customWidth="1"/>
    <col min="6" max="6" width="15" customWidth="1"/>
    <col min="7" max="7" width="15.25" customWidth="1"/>
    <col min="8" max="8" width="21.375" customWidth="1"/>
    <col min="9" max="26" width="8.625" customWidth="1"/>
  </cols>
  <sheetData>
    <row r="1" spans="1:26" ht="67.5" customHeight="1">
      <c r="A1" s="15" t="s">
        <v>296</v>
      </c>
      <c r="B1" s="42" t="s">
        <v>297</v>
      </c>
      <c r="C1" s="42" t="s">
        <v>298</v>
      </c>
      <c r="D1" s="42" t="s">
        <v>299</v>
      </c>
      <c r="E1" s="43" t="s">
        <v>175</v>
      </c>
      <c r="F1" s="43" t="s">
        <v>23</v>
      </c>
      <c r="G1" s="43" t="s">
        <v>24</v>
      </c>
      <c r="H1" s="44"/>
      <c r="I1" s="44"/>
      <c r="J1" s="44"/>
      <c r="K1" s="44"/>
      <c r="L1" s="44"/>
      <c r="M1" s="44"/>
      <c r="N1" s="44"/>
      <c r="O1" s="44"/>
      <c r="P1" s="44"/>
      <c r="Q1" s="44"/>
      <c r="R1" s="44"/>
      <c r="S1" s="44"/>
      <c r="T1" s="44"/>
      <c r="U1" s="44"/>
      <c r="V1" s="44"/>
      <c r="W1" s="44"/>
      <c r="X1" s="44"/>
      <c r="Y1" s="44"/>
      <c r="Z1" s="44"/>
    </row>
    <row r="2" spans="1:26" ht="15.6">
      <c r="A2" s="57" t="s">
        <v>300</v>
      </c>
      <c r="B2" s="48"/>
      <c r="C2" s="48"/>
      <c r="D2" s="48">
        <v>9</v>
      </c>
      <c r="E2" s="50">
        <f>SUM(B2:D2)</f>
        <v>9</v>
      </c>
      <c r="F2" s="59">
        <v>0.15</v>
      </c>
      <c r="G2" s="50">
        <f>(B2*F2)+(C2*F2)+(D2*F2)</f>
        <v>1.3499999999999999</v>
      </c>
      <c r="H2" s="44"/>
      <c r="I2" s="44"/>
      <c r="J2" s="44"/>
      <c r="K2" s="44"/>
      <c r="L2" s="44"/>
      <c r="M2" s="44"/>
      <c r="N2" s="44"/>
      <c r="O2" s="44"/>
      <c r="P2" s="44"/>
      <c r="Q2" s="44"/>
      <c r="R2" s="44"/>
      <c r="S2" s="44"/>
      <c r="T2" s="44"/>
      <c r="U2" s="44"/>
      <c r="V2" s="44"/>
      <c r="W2" s="44"/>
      <c r="X2" s="44"/>
      <c r="Y2" s="44"/>
      <c r="Z2" s="44"/>
    </row>
    <row r="3" spans="1:26" ht="186">
      <c r="A3" s="57"/>
      <c r="B3" s="48"/>
      <c r="C3" s="48"/>
      <c r="D3" s="85" t="s">
        <v>301</v>
      </c>
      <c r="E3" s="50"/>
      <c r="F3" s="81"/>
      <c r="G3" s="50"/>
      <c r="H3" s="44"/>
      <c r="I3" s="44"/>
      <c r="J3" s="44"/>
      <c r="K3" s="44"/>
      <c r="L3" s="44"/>
      <c r="M3" s="44"/>
      <c r="N3" s="44"/>
      <c r="O3" s="44"/>
      <c r="P3" s="44"/>
      <c r="Q3" s="44"/>
      <c r="R3" s="44"/>
      <c r="S3" s="44"/>
      <c r="T3" s="44"/>
      <c r="U3" s="44"/>
      <c r="V3" s="44"/>
      <c r="W3" s="44"/>
      <c r="X3" s="44"/>
      <c r="Y3" s="44"/>
      <c r="Z3" s="44"/>
    </row>
    <row r="4" spans="1:26" ht="15.6">
      <c r="A4" s="57" t="s">
        <v>302</v>
      </c>
      <c r="B4" s="54"/>
      <c r="C4" s="54">
        <v>2</v>
      </c>
      <c r="D4" s="54"/>
      <c r="E4" s="50">
        <f>SUM(B4:D4)</f>
        <v>2</v>
      </c>
      <c r="F4" s="95">
        <v>7.4999999999999997E-2</v>
      </c>
      <c r="G4" s="50">
        <f>(B4*F4)+(C4*F4)+(D4*F4)</f>
        <v>0.15</v>
      </c>
      <c r="H4" s="44"/>
      <c r="I4" s="44"/>
      <c r="J4" s="44"/>
      <c r="K4" s="44"/>
      <c r="L4" s="44"/>
      <c r="M4" s="44"/>
      <c r="N4" s="44"/>
      <c r="O4" s="44"/>
      <c r="P4" s="44"/>
      <c r="Q4" s="44"/>
      <c r="R4" s="44"/>
      <c r="S4" s="44"/>
      <c r="T4" s="44"/>
      <c r="U4" s="44"/>
      <c r="V4" s="44"/>
      <c r="W4" s="44"/>
      <c r="X4" s="44"/>
      <c r="Y4" s="44"/>
      <c r="Z4" s="44"/>
    </row>
    <row r="5" spans="1:26" ht="123.95">
      <c r="A5" s="57"/>
      <c r="B5" s="54"/>
      <c r="C5" s="98" t="s">
        <v>303</v>
      </c>
      <c r="D5" s="54"/>
      <c r="E5" s="50"/>
      <c r="F5" s="81"/>
      <c r="G5" s="50"/>
      <c r="H5" s="44"/>
      <c r="I5" s="44"/>
      <c r="J5" s="44"/>
      <c r="K5" s="44"/>
      <c r="L5" s="44"/>
      <c r="M5" s="44"/>
      <c r="N5" s="44"/>
      <c r="O5" s="44"/>
      <c r="P5" s="44"/>
      <c r="Q5" s="44"/>
      <c r="R5" s="44"/>
      <c r="S5" s="44"/>
      <c r="T5" s="44"/>
      <c r="U5" s="44"/>
      <c r="V5" s="44"/>
      <c r="W5" s="44"/>
      <c r="X5" s="44"/>
      <c r="Y5" s="44"/>
      <c r="Z5" s="44"/>
    </row>
    <row r="6" spans="1:26" ht="15.6">
      <c r="A6" s="57" t="s">
        <v>304</v>
      </c>
      <c r="B6" s="48">
        <v>1</v>
      </c>
      <c r="C6" s="48"/>
      <c r="D6" s="48"/>
      <c r="E6" s="50">
        <f>SUM(B6:D6)</f>
        <v>1</v>
      </c>
      <c r="F6" s="95">
        <v>7.4999999999999997E-2</v>
      </c>
      <c r="G6" s="50">
        <f>(B6*F6)+(C6*F6)+(D6*F6)</f>
        <v>7.4999999999999997E-2</v>
      </c>
      <c r="H6" s="44"/>
      <c r="I6" s="44"/>
      <c r="J6" s="44"/>
      <c r="K6" s="44"/>
      <c r="L6" s="44"/>
      <c r="M6" s="44"/>
      <c r="N6" s="44"/>
      <c r="O6" s="44"/>
      <c r="P6" s="44"/>
      <c r="Q6" s="44"/>
      <c r="R6" s="44"/>
      <c r="S6" s="44"/>
      <c r="T6" s="44"/>
      <c r="U6" s="44"/>
      <c r="V6" s="44"/>
      <c r="W6" s="44"/>
      <c r="X6" s="44"/>
      <c r="Y6" s="44"/>
      <c r="Z6" s="44"/>
    </row>
    <row r="7" spans="1:26" ht="155.1">
      <c r="A7" s="57"/>
      <c r="B7" s="85" t="s">
        <v>305</v>
      </c>
      <c r="D7" s="48"/>
      <c r="E7" s="50"/>
      <c r="F7" s="81"/>
      <c r="G7" s="50"/>
      <c r="H7" s="44"/>
      <c r="I7" s="44"/>
      <c r="J7" s="44"/>
      <c r="K7" s="44"/>
      <c r="L7" s="44"/>
      <c r="M7" s="44"/>
      <c r="N7" s="44"/>
      <c r="O7" s="44"/>
      <c r="P7" s="44"/>
      <c r="Q7" s="44"/>
      <c r="R7" s="44"/>
      <c r="S7" s="44"/>
      <c r="T7" s="44"/>
      <c r="U7" s="44"/>
      <c r="V7" s="44"/>
      <c r="W7" s="44"/>
      <c r="X7" s="44"/>
      <c r="Y7" s="44"/>
      <c r="Z7" s="44"/>
    </row>
    <row r="8" spans="1:26" ht="46.5">
      <c r="A8" s="42" t="s">
        <v>306</v>
      </c>
      <c r="B8" s="54">
        <v>0</v>
      </c>
      <c r="C8" s="54"/>
      <c r="D8" s="54"/>
      <c r="E8" s="96">
        <f>SUM(B8:D8)</f>
        <v>0</v>
      </c>
      <c r="F8" s="79">
        <v>0.15</v>
      </c>
      <c r="G8" s="50">
        <f>(B8*F8)+(C8*F8)+(D8*F8)</f>
        <v>0</v>
      </c>
      <c r="H8" s="44"/>
      <c r="I8" s="44"/>
      <c r="J8" s="44"/>
      <c r="K8" s="44"/>
      <c r="L8" s="44"/>
      <c r="M8" s="44"/>
      <c r="N8" s="44"/>
      <c r="O8" s="44"/>
      <c r="P8" s="44"/>
      <c r="Q8" s="44"/>
      <c r="R8" s="44"/>
      <c r="S8" s="44"/>
      <c r="T8" s="44"/>
      <c r="U8" s="44"/>
      <c r="V8" s="44"/>
      <c r="W8" s="44"/>
      <c r="X8" s="44"/>
      <c r="Y8" s="44"/>
      <c r="Z8" s="44"/>
    </row>
    <row r="9" spans="1:26" ht="15.6">
      <c r="A9" s="42"/>
      <c r="B9" s="54" t="s">
        <v>30</v>
      </c>
      <c r="C9" s="54"/>
      <c r="D9" s="54"/>
      <c r="E9" s="96"/>
      <c r="F9" s="97"/>
      <c r="G9" s="50"/>
      <c r="H9" s="44"/>
      <c r="I9" s="44"/>
      <c r="J9" s="44"/>
      <c r="K9" s="44"/>
      <c r="L9" s="44"/>
      <c r="M9" s="44"/>
      <c r="N9" s="44"/>
      <c r="O9" s="44"/>
      <c r="P9" s="44"/>
      <c r="Q9" s="44"/>
      <c r="R9" s="44"/>
      <c r="S9" s="44"/>
      <c r="T9" s="44"/>
      <c r="U9" s="44"/>
      <c r="V9" s="44"/>
      <c r="W9" s="44"/>
      <c r="X9" s="44"/>
      <c r="Y9" s="44"/>
      <c r="Z9" s="44"/>
    </row>
    <row r="10" spans="1:26" ht="46.5">
      <c r="A10" s="42" t="s">
        <v>307</v>
      </c>
      <c r="B10" s="48">
        <v>0</v>
      </c>
      <c r="C10" s="48"/>
      <c r="D10" s="48"/>
      <c r="E10" s="96">
        <f>SUM(B10:D10)</f>
        <v>0</v>
      </c>
      <c r="F10" s="79">
        <v>0.1</v>
      </c>
      <c r="G10" s="50">
        <f>(B10*F10)+(C10*F10)+(D10*F10)</f>
        <v>0</v>
      </c>
      <c r="H10" s="44"/>
      <c r="I10" s="44"/>
      <c r="J10" s="44"/>
      <c r="K10" s="44"/>
      <c r="L10" s="44"/>
      <c r="M10" s="44"/>
      <c r="N10" s="44"/>
      <c r="O10" s="44"/>
      <c r="P10" s="44"/>
      <c r="Q10" s="44"/>
      <c r="R10" s="44"/>
      <c r="S10" s="44"/>
      <c r="T10" s="44"/>
      <c r="U10" s="44"/>
      <c r="V10" s="44"/>
      <c r="W10" s="44"/>
      <c r="X10" s="44"/>
      <c r="Y10" s="44"/>
      <c r="Z10" s="44"/>
    </row>
    <row r="11" spans="1:26" ht="15.6">
      <c r="A11" s="42"/>
      <c r="B11" s="48" t="s">
        <v>30</v>
      </c>
      <c r="C11" s="48"/>
      <c r="D11" s="48"/>
      <c r="E11" s="96"/>
      <c r="F11" s="97"/>
      <c r="G11" s="50"/>
      <c r="H11" s="44"/>
      <c r="I11" s="44"/>
      <c r="J11" s="44"/>
      <c r="K11" s="44"/>
      <c r="L11" s="44"/>
      <c r="M11" s="44"/>
      <c r="N11" s="44"/>
      <c r="O11" s="44"/>
      <c r="P11" s="44"/>
      <c r="Q11" s="44"/>
      <c r="R11" s="44"/>
      <c r="S11" s="44"/>
      <c r="T11" s="44"/>
      <c r="U11" s="44"/>
      <c r="V11" s="44"/>
      <c r="W11" s="44"/>
      <c r="X11" s="44"/>
      <c r="Y11" s="44"/>
      <c r="Z11" s="44"/>
    </row>
    <row r="12" spans="1:26" ht="30.95">
      <c r="A12" s="42" t="s">
        <v>308</v>
      </c>
      <c r="B12" s="54">
        <v>0.5</v>
      </c>
      <c r="C12" s="54"/>
      <c r="D12" s="54"/>
      <c r="E12" s="96">
        <f>SUM(B12:D12)</f>
        <v>0.5</v>
      </c>
      <c r="F12" s="79">
        <v>0.1</v>
      </c>
      <c r="G12" s="50">
        <f>(B12*F12)+(C12*F12)+(D12*F12)</f>
        <v>0.05</v>
      </c>
      <c r="H12" s="44"/>
      <c r="I12" s="44"/>
      <c r="J12" s="44"/>
      <c r="K12" s="44"/>
      <c r="L12" s="44"/>
      <c r="M12" s="44"/>
      <c r="N12" s="44"/>
      <c r="O12" s="44"/>
      <c r="P12" s="44"/>
      <c r="Q12" s="44"/>
      <c r="R12" s="44"/>
      <c r="S12" s="44"/>
      <c r="T12" s="44"/>
      <c r="U12" s="44"/>
      <c r="V12" s="44"/>
      <c r="W12" s="44"/>
      <c r="X12" s="44"/>
      <c r="Y12" s="44"/>
      <c r="Z12" s="44"/>
    </row>
    <row r="13" spans="1:26" ht="153.94999999999999" customHeight="1">
      <c r="A13" s="42"/>
      <c r="B13" s="98" t="s">
        <v>309</v>
      </c>
      <c r="C13" s="54"/>
      <c r="D13" s="54"/>
      <c r="E13" s="96"/>
      <c r="F13" s="97"/>
      <c r="G13" s="50"/>
      <c r="H13" s="44"/>
      <c r="I13" s="44"/>
      <c r="J13" s="44"/>
      <c r="K13" s="44"/>
      <c r="L13" s="44"/>
      <c r="M13" s="44"/>
      <c r="N13" s="44"/>
      <c r="O13" s="44"/>
      <c r="P13" s="44"/>
      <c r="Q13" s="44"/>
      <c r="R13" s="44"/>
      <c r="S13" s="44"/>
      <c r="T13" s="44"/>
      <c r="U13" s="44"/>
      <c r="V13" s="44"/>
      <c r="W13" s="44"/>
      <c r="X13" s="44"/>
      <c r="Y13" s="44"/>
      <c r="Z13" s="44"/>
    </row>
    <row r="14" spans="1:26" ht="30.95">
      <c r="A14" s="42" t="s">
        <v>310</v>
      </c>
      <c r="B14" s="48">
        <v>0</v>
      </c>
      <c r="C14" s="48"/>
      <c r="D14" s="48"/>
      <c r="E14" s="96">
        <f>SUM(B14:D14)</f>
        <v>0</v>
      </c>
      <c r="F14" s="79">
        <v>0.1</v>
      </c>
      <c r="G14" s="50">
        <f>(B14*F14)+(C14*F14)+(D14*F14)</f>
        <v>0</v>
      </c>
      <c r="H14" s="44"/>
      <c r="I14" s="44"/>
      <c r="J14" s="44"/>
      <c r="K14" s="44"/>
      <c r="L14" s="44"/>
      <c r="M14" s="44"/>
      <c r="N14" s="44"/>
      <c r="O14" s="44"/>
      <c r="P14" s="44"/>
      <c r="Q14" s="44"/>
      <c r="R14" s="44"/>
      <c r="S14" s="44"/>
      <c r="T14" s="44"/>
      <c r="U14" s="44"/>
      <c r="V14" s="44"/>
      <c r="W14" s="44"/>
      <c r="X14" s="44"/>
      <c r="Y14" s="44"/>
      <c r="Z14" s="44"/>
    </row>
    <row r="15" spans="1:26" ht="402.95">
      <c r="A15" s="57"/>
      <c r="B15" s="85"/>
      <c r="C15" s="85" t="s">
        <v>311</v>
      </c>
      <c r="D15" s="48"/>
      <c r="E15" s="50"/>
      <c r="F15" s="81"/>
      <c r="G15" s="50"/>
      <c r="H15" s="44"/>
      <c r="I15" s="44"/>
      <c r="J15" s="44"/>
      <c r="K15" s="44"/>
      <c r="L15" s="44"/>
      <c r="M15" s="44"/>
      <c r="N15" s="44"/>
      <c r="O15" s="44"/>
      <c r="P15" s="44"/>
      <c r="Q15" s="44"/>
      <c r="R15" s="44"/>
      <c r="S15" s="44"/>
      <c r="T15" s="44"/>
      <c r="U15" s="44"/>
      <c r="V15" s="44"/>
      <c r="W15" s="44"/>
      <c r="X15" s="44"/>
      <c r="Y15" s="44"/>
      <c r="Z15" s="44"/>
    </row>
    <row r="16" spans="1:26" ht="30.95">
      <c r="A16" s="42" t="s">
        <v>312</v>
      </c>
      <c r="B16" s="54">
        <v>0</v>
      </c>
      <c r="C16" s="54"/>
      <c r="D16" s="54"/>
      <c r="E16" s="96">
        <f>SUM(B16:D16)</f>
        <v>0</v>
      </c>
      <c r="F16" s="79">
        <v>0.1</v>
      </c>
      <c r="G16" s="50">
        <f>(B16*F16)+(C16*F16)+(D16*F16)</f>
        <v>0</v>
      </c>
      <c r="H16" s="44"/>
      <c r="I16" s="44"/>
      <c r="J16" s="44"/>
      <c r="K16" s="44"/>
      <c r="L16" s="44"/>
      <c r="M16" s="44"/>
      <c r="N16" s="44"/>
      <c r="O16" s="44"/>
      <c r="P16" s="44"/>
      <c r="Q16" s="44"/>
      <c r="R16" s="44"/>
      <c r="S16" s="44"/>
      <c r="T16" s="44"/>
      <c r="U16" s="44"/>
      <c r="V16" s="44"/>
      <c r="W16" s="44"/>
      <c r="X16" s="44"/>
      <c r="Y16" s="44"/>
      <c r="Z16" s="44"/>
    </row>
    <row r="17" spans="1:26" ht="15.6">
      <c r="A17" s="57"/>
      <c r="B17" s="54" t="s">
        <v>313</v>
      </c>
      <c r="C17" s="54"/>
      <c r="D17" s="54"/>
      <c r="E17" s="50"/>
      <c r="F17" s="81"/>
      <c r="G17" s="50"/>
      <c r="H17" s="44"/>
      <c r="I17" s="44"/>
      <c r="J17" s="44"/>
      <c r="K17" s="44"/>
      <c r="L17" s="44"/>
      <c r="M17" s="44"/>
      <c r="N17" s="44"/>
      <c r="O17" s="44"/>
      <c r="P17" s="44"/>
      <c r="Q17" s="44"/>
      <c r="R17" s="44"/>
      <c r="S17" s="44"/>
      <c r="T17" s="44"/>
      <c r="U17" s="44"/>
      <c r="V17" s="44"/>
      <c r="W17" s="44"/>
      <c r="X17" s="44"/>
      <c r="Y17" s="44"/>
      <c r="Z17" s="44"/>
    </row>
    <row r="18" spans="1:26" ht="46.5">
      <c r="A18" s="42" t="s">
        <v>314</v>
      </c>
      <c r="B18" s="48"/>
      <c r="C18" s="48">
        <v>5</v>
      </c>
      <c r="D18" s="48"/>
      <c r="E18" s="96">
        <f>SUM(B18:D18)</f>
        <v>5</v>
      </c>
      <c r="F18" s="79">
        <v>0.08</v>
      </c>
      <c r="G18" s="50">
        <f>(B18*F18)+(C18*F18)+(D18*F18)</f>
        <v>0.4</v>
      </c>
      <c r="H18" s="44"/>
      <c r="I18" s="44"/>
      <c r="J18" s="44"/>
      <c r="K18" s="44"/>
      <c r="L18" s="44"/>
      <c r="M18" s="44"/>
      <c r="N18" s="44"/>
      <c r="O18" s="44"/>
      <c r="P18" s="44"/>
      <c r="Q18" s="44"/>
      <c r="R18" s="44"/>
      <c r="S18" s="44"/>
      <c r="T18" s="44"/>
      <c r="U18" s="44"/>
      <c r="V18" s="44"/>
      <c r="W18" s="44"/>
      <c r="X18" s="44"/>
      <c r="Y18" s="44"/>
      <c r="Z18" s="44"/>
    </row>
    <row r="19" spans="1:26" ht="108.6">
      <c r="A19" s="57"/>
      <c r="B19" s="48"/>
      <c r="C19" s="85" t="s">
        <v>315</v>
      </c>
      <c r="D19" s="48"/>
      <c r="E19" s="50"/>
      <c r="F19" s="81"/>
      <c r="G19" s="50"/>
      <c r="H19" s="44"/>
      <c r="I19" s="44"/>
      <c r="J19" s="44"/>
      <c r="K19" s="44"/>
      <c r="L19" s="44"/>
      <c r="M19" s="44"/>
      <c r="N19" s="44"/>
      <c r="O19" s="44"/>
      <c r="P19" s="44"/>
      <c r="Q19" s="44"/>
      <c r="R19" s="44"/>
      <c r="S19" s="44"/>
      <c r="T19" s="44"/>
      <c r="U19" s="44"/>
      <c r="V19" s="44"/>
      <c r="W19" s="44"/>
      <c r="X19" s="44"/>
      <c r="Y19" s="44"/>
      <c r="Z19" s="44"/>
    </row>
    <row r="20" spans="1:26" ht="46.5">
      <c r="A20" s="42" t="s">
        <v>316</v>
      </c>
      <c r="B20" s="54">
        <v>0</v>
      </c>
      <c r="C20" s="54"/>
      <c r="D20" s="54"/>
      <c r="E20" s="96">
        <f>SUM(B20:D20)</f>
        <v>0</v>
      </c>
      <c r="F20" s="79">
        <v>7.0000000000000007E-2</v>
      </c>
      <c r="G20" s="50">
        <f>(B20*F20)+(C20*F20)+(D20*F20)</f>
        <v>0</v>
      </c>
      <c r="H20" s="44"/>
      <c r="I20" s="44"/>
      <c r="J20" s="44"/>
      <c r="K20" s="44"/>
      <c r="L20" s="44"/>
      <c r="M20" s="44"/>
      <c r="N20" s="44"/>
      <c r="O20" s="44"/>
      <c r="P20" s="44"/>
      <c r="Q20" s="44"/>
      <c r="R20" s="44"/>
      <c r="S20" s="44"/>
      <c r="T20" s="44"/>
      <c r="U20" s="44"/>
      <c r="V20" s="44"/>
      <c r="W20" s="44"/>
      <c r="X20" s="44"/>
      <c r="Y20" s="44"/>
      <c r="Z20" s="44"/>
    </row>
    <row r="21" spans="1:26" ht="15.6">
      <c r="A21" s="57"/>
      <c r="B21" s="54" t="s">
        <v>317</v>
      </c>
      <c r="C21" s="54"/>
      <c r="D21" s="54"/>
      <c r="E21" s="50"/>
      <c r="F21" s="59"/>
      <c r="G21" s="50"/>
      <c r="H21" s="44"/>
      <c r="I21" s="44"/>
      <c r="J21" s="44"/>
      <c r="K21" s="44"/>
      <c r="L21" s="44"/>
      <c r="M21" s="44"/>
      <c r="N21" s="44"/>
      <c r="O21" s="44"/>
      <c r="P21" s="44"/>
      <c r="Q21" s="44"/>
      <c r="R21" s="44"/>
      <c r="S21" s="44"/>
      <c r="T21" s="44"/>
      <c r="U21" s="44"/>
      <c r="V21" s="44"/>
      <c r="W21" s="44"/>
      <c r="X21" s="44"/>
      <c r="Y21" s="44"/>
      <c r="Z21" s="44"/>
    </row>
    <row r="22" spans="1:26" ht="15.75" customHeight="1">
      <c r="A22" s="44"/>
      <c r="B22" s="44"/>
      <c r="C22" s="44"/>
      <c r="D22" s="44"/>
      <c r="E22" s="82" t="s">
        <v>78</v>
      </c>
      <c r="F22" s="99">
        <f>SUM(F2:F21)</f>
        <v>0.99999999999999978</v>
      </c>
      <c r="G22" s="126">
        <f>SUM(G2:G20)</f>
        <v>2.0249999999999999</v>
      </c>
      <c r="H22" s="25" t="s">
        <v>176</v>
      </c>
      <c r="I22" s="44"/>
      <c r="J22" s="44"/>
      <c r="K22" s="44"/>
      <c r="L22" s="44"/>
      <c r="M22" s="44"/>
      <c r="N22" s="44"/>
      <c r="O22" s="44"/>
      <c r="P22" s="44"/>
      <c r="Q22" s="44"/>
      <c r="R22" s="44"/>
      <c r="S22" s="44"/>
      <c r="T22" s="44"/>
      <c r="U22" s="44"/>
      <c r="V22" s="44"/>
      <c r="W22" s="44"/>
      <c r="X22" s="44"/>
      <c r="Y22" s="44"/>
      <c r="Z22" s="44"/>
    </row>
    <row r="23" spans="1:26"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ageMargins left="0.7" right="0.7" top="0.3" bottom="0.3" header="0" footer="0"/>
  <pageSetup paperSize="9"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topLeftCell="A15" zoomScale="70" zoomScaleNormal="70" workbookViewId="0">
      <selection activeCell="B17" sqref="B17"/>
    </sheetView>
  </sheetViews>
  <sheetFormatPr defaultColWidth="11.25" defaultRowHeight="15" customHeight="1"/>
  <cols>
    <col min="1" max="1" width="63.625" customWidth="1"/>
    <col min="2" max="4" width="24.625" customWidth="1"/>
    <col min="5" max="7" width="16.375" customWidth="1"/>
    <col min="8" max="8" width="16.25" customWidth="1"/>
    <col min="9" max="26" width="8.625" customWidth="1"/>
  </cols>
  <sheetData>
    <row r="1" spans="1:26" ht="15.75" customHeight="1">
      <c r="A1" s="119"/>
      <c r="B1" s="153" t="s">
        <v>318</v>
      </c>
      <c r="C1" s="161"/>
      <c r="D1" s="161"/>
      <c r="E1" s="119"/>
      <c r="F1" s="119"/>
      <c r="G1" s="119"/>
      <c r="H1" s="44"/>
      <c r="I1" s="44"/>
      <c r="J1" s="44"/>
      <c r="K1" s="44"/>
      <c r="L1" s="44"/>
      <c r="M1" s="44"/>
      <c r="N1" s="44"/>
      <c r="O1" s="44"/>
      <c r="P1" s="44"/>
      <c r="Q1" s="44"/>
      <c r="R1" s="44"/>
      <c r="S1" s="44"/>
      <c r="T1" s="44"/>
      <c r="U1" s="44"/>
      <c r="V1" s="44"/>
      <c r="W1" s="44"/>
      <c r="X1" s="44"/>
      <c r="Y1" s="44"/>
      <c r="Z1" s="44"/>
    </row>
    <row r="2" spans="1:26" ht="111.75" customHeight="1">
      <c r="A2" s="15" t="s">
        <v>319</v>
      </c>
      <c r="B2" s="42" t="s">
        <v>320</v>
      </c>
      <c r="C2" s="42" t="s">
        <v>321</v>
      </c>
      <c r="D2" s="42" t="s">
        <v>322</v>
      </c>
      <c r="E2" s="43" t="s">
        <v>175</v>
      </c>
      <c r="F2" s="43" t="s">
        <v>23</v>
      </c>
      <c r="G2" s="43" t="s">
        <v>24</v>
      </c>
      <c r="H2" s="44"/>
      <c r="I2" s="44"/>
      <c r="J2" s="44"/>
      <c r="K2" s="44"/>
      <c r="L2" s="44"/>
      <c r="M2" s="44"/>
      <c r="N2" s="44"/>
      <c r="O2" s="44"/>
      <c r="P2" s="44"/>
      <c r="Q2" s="44"/>
      <c r="R2" s="44"/>
      <c r="S2" s="44"/>
      <c r="T2" s="44"/>
      <c r="U2" s="44"/>
      <c r="V2" s="44"/>
      <c r="W2" s="44"/>
      <c r="X2" s="44"/>
      <c r="Y2" s="44"/>
      <c r="Z2" s="44"/>
    </row>
    <row r="3" spans="1:26" s="107" customFormat="1" ht="32.1" customHeight="1">
      <c r="A3" s="103" t="s">
        <v>323</v>
      </c>
      <c r="B3" s="104">
        <v>0</v>
      </c>
      <c r="C3" s="104"/>
      <c r="D3" s="104"/>
      <c r="E3" s="105">
        <f>SUM(B3:D3)</f>
        <v>0</v>
      </c>
      <c r="F3" s="106">
        <v>-0.15</v>
      </c>
      <c r="G3" s="105">
        <f>(B3*F3)+(C3*F3)+(D3*F3)</f>
        <v>0</v>
      </c>
      <c r="T3" s="107">
        <v>-2</v>
      </c>
    </row>
    <row r="4" spans="1:26" s="107" customFormat="1" ht="32.1" customHeight="1">
      <c r="A4" s="103"/>
      <c r="B4" s="104"/>
      <c r="C4" s="104"/>
      <c r="D4" s="104"/>
      <c r="E4" s="105"/>
      <c r="F4" s="106"/>
      <c r="G4" s="105"/>
    </row>
    <row r="5" spans="1:26" s="107" customFormat="1" ht="32.1" customHeight="1">
      <c r="A5" s="103" t="s">
        <v>324</v>
      </c>
      <c r="B5" s="108">
        <v>0</v>
      </c>
      <c r="C5" s="108"/>
      <c r="D5" s="108"/>
      <c r="E5" s="105">
        <f t="shared" ref="E5:E13" si="0">SUM(B5:D5)</f>
        <v>0</v>
      </c>
      <c r="F5" s="106">
        <v>-0.2</v>
      </c>
      <c r="G5" s="105">
        <f>(B5*F5)+(C5*F5)+(D5*F5)</f>
        <v>0</v>
      </c>
    </row>
    <row r="6" spans="1:26" s="107" customFormat="1" ht="32.1" customHeight="1">
      <c r="A6" s="103"/>
      <c r="B6" s="108"/>
      <c r="C6" s="108"/>
      <c r="D6" s="108"/>
      <c r="E6" s="105"/>
      <c r="F6" s="106"/>
      <c r="G6" s="105"/>
    </row>
    <row r="7" spans="1:26" s="107" customFormat="1" ht="32.1" customHeight="1">
      <c r="A7" s="109" t="s">
        <v>325</v>
      </c>
      <c r="B7" s="104">
        <v>0</v>
      </c>
      <c r="C7" s="104"/>
      <c r="D7" s="104"/>
      <c r="E7" s="105">
        <f t="shared" si="0"/>
        <v>0</v>
      </c>
      <c r="F7" s="106">
        <v>-0.2</v>
      </c>
      <c r="G7" s="105">
        <f>(B7*F7)+(C7*F7)+(D7*F7)</f>
        <v>0</v>
      </c>
    </row>
    <row r="8" spans="1:26" s="107" customFormat="1" ht="32.1" customHeight="1">
      <c r="A8" s="103"/>
      <c r="B8" s="104"/>
      <c r="C8" s="104"/>
      <c r="D8" s="104"/>
      <c r="E8" s="105"/>
      <c r="F8" s="106"/>
      <c r="G8" s="105"/>
    </row>
    <row r="9" spans="1:26" s="107" customFormat="1" ht="32.1" customHeight="1">
      <c r="A9" s="109" t="s">
        <v>326</v>
      </c>
      <c r="B9" s="108">
        <v>0</v>
      </c>
      <c r="C9" s="108"/>
      <c r="D9" s="108"/>
      <c r="E9" s="105">
        <f t="shared" si="0"/>
        <v>0</v>
      </c>
      <c r="F9" s="110">
        <v>-0.1</v>
      </c>
      <c r="G9" s="105">
        <f>(B9*F9)+(C9*F9)+(D9*F9)</f>
        <v>0</v>
      </c>
    </row>
    <row r="10" spans="1:26" s="107" customFormat="1" ht="32.1" customHeight="1">
      <c r="A10" s="109"/>
      <c r="B10" s="108"/>
      <c r="C10" s="108"/>
      <c r="D10" s="108"/>
      <c r="E10" s="105"/>
      <c r="F10" s="110"/>
      <c r="G10" s="105"/>
    </row>
    <row r="11" spans="1:26" s="107" customFormat="1" ht="32.1" customHeight="1">
      <c r="A11" s="109" t="s">
        <v>327</v>
      </c>
      <c r="B11" s="104"/>
      <c r="C11" s="104"/>
      <c r="D11" s="104">
        <v>2</v>
      </c>
      <c r="E11" s="105">
        <f t="shared" si="0"/>
        <v>2</v>
      </c>
      <c r="F11" s="110">
        <v>-0.1</v>
      </c>
      <c r="G11" s="105">
        <f>(B11*F11)+(C11*F11)+(D11*F11)</f>
        <v>-0.2</v>
      </c>
    </row>
    <row r="12" spans="1:26" s="107" customFormat="1" ht="32.1" customHeight="1">
      <c r="A12" s="103"/>
      <c r="B12" s="104"/>
      <c r="C12" s="104"/>
      <c r="D12" s="104"/>
      <c r="E12" s="105"/>
      <c r="F12" s="106"/>
      <c r="G12" s="105"/>
    </row>
    <row r="13" spans="1:26" s="107" customFormat="1" ht="32.1" customHeight="1">
      <c r="A13" s="109" t="s">
        <v>328</v>
      </c>
      <c r="B13" s="108">
        <v>0</v>
      </c>
      <c r="C13" s="108"/>
      <c r="D13" s="108"/>
      <c r="E13" s="105">
        <f t="shared" si="0"/>
        <v>0</v>
      </c>
      <c r="F13" s="110">
        <v>-0.1</v>
      </c>
      <c r="G13" s="105">
        <f>(B13*F13)+(C13*F13)+(D13*F13)</f>
        <v>0</v>
      </c>
    </row>
    <row r="14" spans="1:26" s="107" customFormat="1" ht="32.1" customHeight="1">
      <c r="A14" s="109"/>
      <c r="B14" s="108"/>
      <c r="C14" s="108"/>
      <c r="D14" s="108"/>
      <c r="E14" s="105"/>
      <c r="F14" s="110"/>
      <c r="G14" s="105"/>
    </row>
    <row r="15" spans="1:26" s="107" customFormat="1" ht="32.1" customHeight="1">
      <c r="A15" s="109" t="s">
        <v>329</v>
      </c>
      <c r="B15" s="104">
        <v>0</v>
      </c>
      <c r="C15" s="104"/>
      <c r="D15" s="104"/>
      <c r="E15" s="105">
        <f t="shared" ref="E15" si="1">SUM(B15:D15)</f>
        <v>0</v>
      </c>
      <c r="F15" s="110">
        <v>-0.1</v>
      </c>
      <c r="G15" s="105">
        <f>(B15*F15)+(C15*F15)+(D15*F15)</f>
        <v>0</v>
      </c>
    </row>
    <row r="16" spans="1:26" s="107" customFormat="1" ht="32.1" customHeight="1">
      <c r="A16" s="103"/>
      <c r="B16" s="104"/>
      <c r="C16" s="104"/>
      <c r="D16" s="104"/>
      <c r="E16" s="105"/>
      <c r="F16" s="106"/>
      <c r="G16" s="105"/>
    </row>
    <row r="17" spans="1:26" s="107" customFormat="1" ht="45" customHeight="1">
      <c r="A17" s="109" t="s">
        <v>330</v>
      </c>
      <c r="B17" s="108">
        <v>0</v>
      </c>
      <c r="C17" s="108"/>
      <c r="D17" s="108"/>
      <c r="E17" s="105">
        <f t="shared" ref="E17" si="2">SUM(B17:D17)</f>
        <v>0</v>
      </c>
      <c r="F17" s="110">
        <v>-0.05</v>
      </c>
      <c r="G17" s="105">
        <f>(B17*F17)+(C17*F17)+(D17*F17)</f>
        <v>0</v>
      </c>
    </row>
    <row r="18" spans="1:26" s="107" customFormat="1" ht="32.1" customHeight="1">
      <c r="A18" s="109"/>
      <c r="B18" s="108"/>
      <c r="C18" s="108"/>
      <c r="D18" s="108"/>
      <c r="E18" s="105"/>
      <c r="F18" s="110"/>
      <c r="G18" s="105"/>
    </row>
    <row r="19" spans="1:26" s="107" customFormat="1" ht="15.6">
      <c r="A19" s="111"/>
      <c r="E19" s="112" t="s">
        <v>78</v>
      </c>
      <c r="F19" s="106">
        <f>SUM(F3:F18)</f>
        <v>-1</v>
      </c>
      <c r="G19" s="113">
        <f>SUM(G3:G18)</f>
        <v>-0.2</v>
      </c>
      <c r="H19" s="107" t="s">
        <v>331</v>
      </c>
    </row>
    <row r="20" spans="1:26" ht="15.75" customHeight="1">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spans="1:26"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spans="1:26"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spans="1:26"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spans="1:26"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spans="1:26"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spans="1:26" ht="15.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spans="1:26"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ht="15.7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spans="1:26" ht="15.7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spans="1:26" ht="15.7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ht="15.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ht="15.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ht="15.7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spans="1:26"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spans="1:26" ht="15.7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spans="1:26" ht="15.7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spans="1:26"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spans="1:26" ht="15.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spans="1:26" ht="15.7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ht="15.7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spans="1:26" ht="15.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spans="1:26" ht="15.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ht="15.7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spans="1:26"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spans="1:26" ht="15.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spans="1:26"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spans="1:26"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spans="1:26"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spans="1:26"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spans="1:26"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spans="1:26"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spans="1:2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spans="1:26"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spans="1:26"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spans="1:26"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spans="1:26"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spans="1:26"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spans="1:26"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spans="1:2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spans="1:26"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spans="1:26"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spans="1:26"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spans="1:26"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spans="1:26"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spans="1:26"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spans="1:2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spans="1:26"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spans="1:26"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spans="1:26"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spans="1:26"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spans="1:26"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spans="1:26"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spans="1:26"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spans="1:26"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spans="1:26"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spans="1:26"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spans="1:26"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spans="1:26"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spans="1:26"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spans="1:26"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spans="1:26"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spans="1:26"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spans="1:26"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spans="1:26"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spans="1:26"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spans="1:26"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spans="1:26"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spans="1:26"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spans="1:26"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spans="1:26"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1">
    <mergeCell ref="B1:D1"/>
  </mergeCells>
  <pageMargins left="0.7" right="0.7" top="0.3" bottom="0.3"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Ana Carolina Tesch Benincá</cp:lastModifiedBy>
  <cp:revision/>
  <dcterms:created xsi:type="dcterms:W3CDTF">2024-12-10T10:11:06Z</dcterms:created>
  <dcterms:modified xsi:type="dcterms:W3CDTF">2025-02-11T01:07:53Z</dcterms:modified>
  <cp:category/>
  <cp:contentStatus/>
</cp:coreProperties>
</file>