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ADESC/"/>
    </mc:Choice>
  </mc:AlternateContent>
  <xr:revisionPtr revIDLastSave="248" documentId="13_ncr:1_{F549E114-FD7A-40B2-8A1C-C568FFAFD032}" xr6:coauthVersionLast="47" xr6:coauthVersionMax="47" xr10:uidLastSave="{2D40DAED-2712-4C88-A314-1C97C47C94C5}"/>
  <bookViews>
    <workbookView xWindow="-110" yWindow="-110" windowWidth="19420" windowHeight="11500" firstSheet="14" activeTab="11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22" l="1"/>
  <c r="F16" i="1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G18" i="2"/>
  <c r="G16" i="2"/>
  <c r="G14" i="2"/>
  <c r="G12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<sst xmlns="http://schemas.openxmlformats.org/spreadsheetml/2006/main" count="407" uniqueCount="267">
  <si>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</si>
  <si>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</si>
  <si>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</si>
  <si>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</si>
  <si>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</si>
  <si>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</si>
  <si>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</si>
  <si>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</si>
  <si>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</si>
  <si>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</si>
  <si>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</si>
  <si>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</si>
  <si>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</si>
  <si>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</si>
  <si>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</si>
  <si>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</si>
  <si>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</si>
  <si>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</si>
  <si>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</si>
  <si>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</si>
  <si>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</si>
  <si>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</si>
  <si>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</si>
  <si>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</si>
  <si>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</si>
  <si>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</si>
  <si>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</si>
  <si>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PRSAC, p. 2: menciona o tema de forma genérica: "risco climático de transição:  possibilidade de ocorrência de perdas para a Agência ocasionadas por eventos associados ao processo de transição para uma economia de baixo carbono, em que a emissão de gases do efeito estufa é reduzida ou compensada e os mecanismos naturais de captura desses gases são preservados."</t>
  </si>
  <si>
    <t>2. Matriz energética</t>
  </si>
  <si>
    <t>PRSAC, p. 5: menciona o alinhamento do planejamento estratégico da agência com "ODS 7: energia limpa e acessível".</t>
  </si>
  <si>
    <t>3. Eficiência energética</t>
  </si>
  <si>
    <t>Não há informações.</t>
  </si>
  <si>
    <t>4. Impactos na biodiversidade terrestre</t>
  </si>
  <si>
    <t>PRSAC, p. 8: menciona "busca de oportunidades socioambientais que contribuam para a conservação e o uso sustentável dos recursos e proteção da biodiversidade", porém é uma abordagem muito genérica do tema.</t>
  </si>
  <si>
    <t>5. Poluição água doce</t>
  </si>
  <si>
    <t>PRSAC, p. 5: menciona o alinhamento do planejamento estratégico da agência com "ODS 6: água potável e saneamento".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</si>
  <si>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</si>
  <si>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</si>
  <si>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</si>
  <si>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</si>
  <si>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</si>
  <si>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</si>
  <si>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</si>
  <si>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</si>
  <si>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r>
      <rPr>
        <sz val="12"/>
        <color rgb="FF000000"/>
        <rFont val="Calibri"/>
        <scheme val="minor"/>
      </rPr>
      <t xml:space="preserve">PRSAC: "prevenção à discriminação de qualquer natureza e do trabalho degradante em desacordo com a legislação (infantil, forçado, ou </t>
    </r>
    <r>
      <rPr>
        <b/>
        <sz val="12"/>
        <color rgb="FF000000"/>
        <rFont val="Calibri"/>
        <scheme val="minor"/>
      </rPr>
      <t>análogo ao escravo</t>
    </r>
    <r>
      <rPr>
        <sz val="12"/>
        <color rgb="FF000000"/>
        <rFont val="Calibri"/>
        <scheme val="minor"/>
      </rPr>
      <t>)" (p. 7, item d), certificando a ausência de condenação (p. 10)</t>
    </r>
  </si>
  <si>
    <t>14. Trabalho infantil irregular</t>
  </si>
  <si>
    <r>
      <rPr>
        <sz val="12"/>
        <color rgb="FF000000"/>
        <rFont val="Calibri"/>
        <scheme val="minor"/>
      </rPr>
      <t>PRSAC: "prevenção à discriminação de qualquer natureza e do trabalho degradante em desacordo com a legislação (</t>
    </r>
    <r>
      <rPr>
        <b/>
        <sz val="12"/>
        <color rgb="FF000000"/>
        <rFont val="Calibri"/>
        <scheme val="minor"/>
      </rPr>
      <t>infantil</t>
    </r>
    <r>
      <rPr>
        <sz val="12"/>
        <color rgb="FF000000"/>
        <rFont val="Calibri"/>
        <scheme val="minor"/>
      </rPr>
      <t>, forçado, ou análogo ao escravo)" (p. 7, item d), certificando a ausência de condenação (p. 10)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</si>
  <si>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</si>
  <si>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</si>
  <si>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</si>
  <si>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</si>
  <si>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</si>
  <si>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</si>
  <si>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r>
      <rPr>
        <sz val="12"/>
        <color rgb="FF000000"/>
        <rFont val="Calibri"/>
        <scheme val="minor"/>
      </rPr>
      <t xml:space="preserve">PRSAC, p. 12: Restrição ao comércio varejista de </t>
    </r>
    <r>
      <rPr>
        <b/>
        <sz val="12"/>
        <color rgb="FF000000"/>
        <rFont val="Calibri"/>
        <scheme val="minor"/>
      </rPr>
      <t>armas e munições.</t>
    </r>
  </si>
  <si>
    <t>21. Riscos e impactos no desenvolvimento local</t>
  </si>
  <si>
    <t>PRSAC, p. 5, ODS 8 e 11: menciona o alinhamento do planejamento estratégico da agência com "ODS 8: emprego digno e crescimento econômico" e "ODS 11: cidades e comunidades sustentáveis".</t>
  </si>
  <si>
    <t>22. Discriminação de gênero</t>
  </si>
  <si>
    <r>
      <t xml:space="preserve">PRSAC, p. 7, item d e e: "prevenção à </t>
    </r>
    <r>
      <rPr>
        <b/>
        <sz val="12"/>
        <color rgb="FF000000"/>
        <rFont val="Calibri"/>
        <scheme val="minor"/>
      </rPr>
      <t>discriminação de qualquer natureza</t>
    </r>
    <r>
      <rPr>
        <sz val="12"/>
        <color rgb="FF000000"/>
        <rFont val="Calibri"/>
        <scheme val="minor"/>
      </rPr>
      <t xml:space="preserve"> [...]" </t>
    </r>
  </si>
  <si>
    <t>23. Discriminação étnica ou sexual</t>
  </si>
  <si>
    <t>24. Inclusão de pessoas com deficiência</t>
  </si>
  <si>
    <t>25. Riscos para o patrimônio cultural</t>
  </si>
  <si>
    <t>26. Questões concorrenciais</t>
  </si>
  <si>
    <r>
      <rPr>
        <sz val="12"/>
        <color rgb="FF000000"/>
        <rFont val="Calibri"/>
      </rPr>
      <t>PRSAC, p. 8, item h: "</t>
    </r>
    <r>
      <rPr>
        <b/>
        <sz val="12"/>
        <color rgb="FF000000"/>
        <rFont val="Calibri"/>
      </rPr>
      <t>respeito</t>
    </r>
    <r>
      <rPr>
        <sz val="12"/>
        <color rgb="FF000000"/>
        <rFont val="Calibri"/>
      </rPr>
      <t xml:space="preserve"> ao ambiente regulatório e </t>
    </r>
    <r>
      <rPr>
        <b/>
        <sz val="12"/>
        <color rgb="FF000000"/>
        <rFont val="Calibri"/>
      </rPr>
      <t xml:space="preserve">às condições de competitividade </t>
    </r>
    <r>
      <rPr>
        <sz val="12"/>
        <color rgb="FF000000"/>
        <rFont val="Calibri"/>
      </rPr>
      <t>para um sistema financeiro íntegro e que promova as melhores práticas de sustentabilidade no setor".</t>
    </r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</si>
  <si>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</si>
  <si>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</si>
  <si>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</si>
  <si>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</si>
  <si>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</si>
  <si>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PRSAC, p. 12: Restrição a geração de energia termelétrica exclusivamente a carvão mineral / a óleo derivado de petróleo e a produção de carvão mineral dedicada exclusivamente a usinas termelétricas.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</si>
  <si>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</si>
  <si>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</si>
  <si>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</si>
  <si>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</si>
  <si>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</si>
  <si>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</si>
  <si>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</si>
  <si>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</si>
  <si>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PRSAC, p. 10, item a: "exigência de regularidade ambiental atestada por órgãos ambientais".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</si>
  <si>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</si>
  <si>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</si>
  <si>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</si>
  <si>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</si>
  <si>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</si>
  <si>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</si>
  <si>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</si>
  <si>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r>
      <rPr>
        <sz val="12"/>
        <color rgb="FF000000"/>
        <rFont val="Calibri"/>
        <scheme val="minor"/>
      </rPr>
      <t xml:space="preserve">PRSAC, p. 10, item d: "consulta em base de dados com informações abonadoras e desabonadoras para o cumprimento da legislação ambiental, social e trabalhista, identificando as ocorrências de restrição listadas em Trabalho Escravo e </t>
    </r>
    <r>
      <rPr>
        <b/>
        <sz val="12"/>
        <color rgb="FF000000"/>
        <rFont val="Calibri"/>
        <scheme val="minor"/>
      </rPr>
      <t>IBAMA</t>
    </r>
    <r>
      <rPr>
        <sz val="12"/>
        <color rgb="FF000000"/>
        <rFont val="Calibri"/>
        <scheme val="minor"/>
      </rPr>
      <t>".</t>
    </r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</si>
  <si>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</si>
  <si>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</si>
  <si>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</si>
  <si>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</si>
  <si>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</si>
  <si>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</si>
  <si>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</si>
  <si>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</si>
  <si>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r>
      <rPr>
        <sz val="12"/>
        <color rgb="FF000000"/>
        <rFont val="Calibri"/>
        <scheme val="minor"/>
      </rPr>
      <t>PRSAC, p. 10, item d: "consulta em base de dados com informações abonadoras e desabonadoras para o cumprimento da legislação ambiental, social e trabalhista, identificando as ocorrências de restrição</t>
    </r>
    <r>
      <rPr>
        <b/>
        <sz val="12"/>
        <color rgb="FF000000"/>
        <rFont val="Calibri"/>
        <scheme val="minor"/>
      </rPr>
      <t xml:space="preserve"> listadas em Trabalho Escravo</t>
    </r>
    <r>
      <rPr>
        <sz val="12"/>
        <color rgb="FF000000"/>
        <rFont val="Calibri"/>
        <scheme val="minor"/>
      </rPr>
      <t xml:space="preserve"> e IBAMA".</t>
    </r>
  </si>
  <si>
    <t>Infrações em matéria de saúde e segurança do trabalho (inclusive trabalho infantil)</t>
  </si>
  <si>
    <r>
      <t xml:space="preserve">PRSAC, p. 10, item b: "consulta em bases de dados certificando a ausência de </t>
    </r>
    <r>
      <rPr>
        <u/>
        <sz val="12"/>
        <color rgb="FF000000"/>
        <rFont val="Calibri"/>
        <scheme val="minor"/>
      </rPr>
      <t>condenação</t>
    </r>
    <r>
      <rPr>
        <sz val="12"/>
        <color rgb="FF000000"/>
        <rFont val="Calibri"/>
        <scheme val="minor"/>
      </rPr>
      <t xml:space="preserve"> em crime ambiental, crimes contra as relações de consumo, danos morais e/ou materiais, exploração sexual, fraude trabalhista, infração ambiental, i</t>
    </r>
    <r>
      <rPr>
        <b/>
        <sz val="12"/>
        <color rgb="FF000000"/>
        <rFont val="Calibri"/>
        <scheme val="minor"/>
      </rPr>
      <t>nfração trabalhista</t>
    </r>
    <r>
      <rPr>
        <sz val="12"/>
        <color rgb="FF000000"/>
        <rFont val="Calibri"/>
        <scheme val="minor"/>
      </rPr>
      <t>, ocupação ilegal de terras</t>
    </r>
    <r>
      <rPr>
        <b/>
        <sz val="12"/>
        <color rgb="FF000000"/>
        <rFont val="Calibri"/>
        <scheme val="minor"/>
      </rPr>
      <t>, trabalho escravo, trabalho infantil,</t>
    </r>
    <r>
      <rPr>
        <sz val="12"/>
        <color rgb="FF000000"/>
        <rFont val="Calibri"/>
        <scheme val="minor"/>
      </rPr>
      <t xml:space="preserve"> tráfico de órgãos e tráfico de seres humanos". 
Não especifica quais bases de dados são consultadas. </t>
    </r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</si>
  <si>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</si>
  <si>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</si>
  <si>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</si>
  <si>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</si>
  <si>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</si>
  <si>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r>
      <t xml:space="preserve">PRSAC, p. 10, item b: "consulta em bases de dados certificando a ausência de </t>
    </r>
    <r>
      <rPr>
        <u/>
        <sz val="12"/>
        <color rgb="FF000000"/>
        <rFont val="Calibri"/>
        <scheme val="minor"/>
      </rPr>
      <t>condenação</t>
    </r>
    <r>
      <rPr>
        <sz val="12"/>
        <color rgb="FF000000"/>
        <rFont val="Calibri"/>
        <scheme val="minor"/>
      </rPr>
      <t xml:space="preserve"> em crime ambiental, crimes contra as relações de consumo, danos morais e/ou materiais, exploração sexual, fraude trabalhista, infração ambiental, infração trabalhista, ocupação ilegal de terras, trabalho escravo, trabalho infantil, tráfico de órgãos e tráfico de seres humanos". 
Não há menção se consulta é feita em nível federal ou estadual nem especifica quais bases de dados são consultadas. </t>
    </r>
  </si>
  <si>
    <t>Bases de dados do Poder Judiciário Estadual</t>
  </si>
  <si>
    <t>Dados da própria empresa relativos à matriz energética</t>
  </si>
  <si>
    <t>PRSAC, p. 10: Consulta ao índice de carbono eficiente da B3 (base de dados que só vale para empresas listadas).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</si>
  <si>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</si>
  <si>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</si>
  <si>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</si>
  <si>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</si>
  <si>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</si>
  <si>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</si>
  <si>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</si>
  <si>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</si>
  <si>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</si>
  <si>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</si>
  <si>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</si>
  <si>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</si>
  <si>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</si>
  <si>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</si>
  <si>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</si>
  <si>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</si>
  <si>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</si>
  <si>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</si>
  <si>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</si>
  <si>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</si>
  <si>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</si>
  <si>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</si>
  <si>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</si>
  <si>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</si>
  <si>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</si>
  <si>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</si>
  <si>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</si>
  <si>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</si>
  <si>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</si>
  <si>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</si>
  <si>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</si>
  <si>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</si>
  <si>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</si>
  <si>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informações disponíveis para investimentos da Agência.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</si>
  <si>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</si>
  <si>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</si>
  <si>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</si>
  <si>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</si>
  <si>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</si>
  <si>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</si>
  <si>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</si>
  <si>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</si>
  <si>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</si>
  <si>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</si>
  <si>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</si>
  <si>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</si>
  <si>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</si>
  <si>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</si>
  <si>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</si>
  <si>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</si>
  <si>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</si>
  <si>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</si>
  <si>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</si>
  <si>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</si>
  <si>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</si>
  <si>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Não há informações disponíveis sobre as ações de mitigação de riscos adotadas pela Agência.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</si>
  <si>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</si>
  <si>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</si>
  <si>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</si>
  <si>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</si>
  <si>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</si>
  <si>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</si>
  <si>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</si>
  <si>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</si>
  <si>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</si>
  <si>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</si>
  <si>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</si>
  <si>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</si>
  <si>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</si>
  <si>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</si>
  <si>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</si>
  <si>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</si>
  <si>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</si>
  <si>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</si>
  <si>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</si>
  <si>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</si>
  <si>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</si>
  <si>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</si>
  <si>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</si>
  <si>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</si>
  <si>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</si>
  <si>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</si>
  <si>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</si>
  <si>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</si>
  <si>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</si>
  <si>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</si>
  <si>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</si>
  <si>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</si>
  <si>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</si>
  <si>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</si>
  <si>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</si>
  <si>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</si>
  <si>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Não há informações disponíveis.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</si>
  <si>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</si>
  <si>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</si>
  <si>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</si>
  <si>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</si>
  <si>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</si>
  <si>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</si>
  <si>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</si>
  <si>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</si>
  <si>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</si>
  <si>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</si>
  <si>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</si>
  <si>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</si>
  <si>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</si>
  <si>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</si>
  <si>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</si>
  <si>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</si>
  <si>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</si>
  <si>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</si>
  <si>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</si>
  <si>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</si>
  <si>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</si>
  <si>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</si>
  <si>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</si>
  <si>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</si>
  <si>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</si>
  <si>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</si>
  <si>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</si>
  <si>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</si>
  <si>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</si>
  <si>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</si>
  <si>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</si>
  <si>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</si>
  <si>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</si>
  <si>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</si>
  <si>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</si>
  <si>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</si>
  <si>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</si>
  <si>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</si>
  <si>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</si>
  <si>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</si>
  <si>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PRSAC, p. 10: Diretor Presidente participa da revisão, aprovação e implementação da PRSAC. Não há menções sobre Diretoria de área-fim.</t>
  </si>
  <si>
    <t>Participação feminina na Diretoria</t>
  </si>
  <si>
    <r>
      <rPr>
        <sz val="12"/>
        <color rgb="FF000000"/>
        <rFont val="Calibri"/>
        <scheme val="minor"/>
      </rPr>
      <t xml:space="preserve">Relatório de Sustentabilidade - 2024: 
a Diretora Financeira é a única mulher citada entre a Diretoria Colegiada (1/4) e outra única citada no conselho administrativo (1/7). (p. 15 e 16)
"No que diz respeito à ocupação de </t>
    </r>
    <r>
      <rPr>
        <b/>
        <sz val="12"/>
        <color rgb="FF000000"/>
        <rFont val="Calibri"/>
        <scheme val="minor"/>
      </rPr>
      <t>cargos de liderança</t>
    </r>
    <r>
      <rPr>
        <sz val="12"/>
        <color rgb="FF000000"/>
        <rFont val="Calibri"/>
        <scheme val="minor"/>
      </rPr>
      <t xml:space="preserve">, verifica-se que 63% das posições gerenciais são ocupadas por homens, enquanto as
mulheres representam </t>
    </r>
    <r>
      <rPr>
        <b/>
        <sz val="12"/>
        <color rgb="FF000000"/>
        <rFont val="Calibri"/>
        <scheme val="minor"/>
      </rPr>
      <t>37%</t>
    </r>
    <r>
      <rPr>
        <sz val="12"/>
        <color rgb="FF000000"/>
        <rFont val="Calibri"/>
        <scheme val="minor"/>
      </rPr>
      <t xml:space="preserve"> desses cargos." (p. 40)</t>
    </r>
  </si>
  <si>
    <t>Participação negra na Diretoria</t>
  </si>
  <si>
    <t>Não há informação disponível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</si>
  <si>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</si>
  <si>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</si>
  <si>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</si>
  <si>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Não há informação disponível sobre treinamentos relacionados à área-fim. 
Relatório de Sustentabilidade - 2024, p. 41: "abrangem desde habilidades técnicas até desenvolvimento pessoal e liderança, fortalecendo a capacidade da organização de inovar e se adaptar às mudanças do mercado."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</si>
  <si>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</si>
  <si>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</si>
  <si>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</si>
  <si>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PRSAC é revisada a cada 3 anos. 
Relatório de Sustentabilidade - 2024, p. 11: As partes interessadas são: acionistas, funcionários, fornecedores, clientes, concorrentes, mídias, órgãos fiscalizadores, o estado de SC e parcerias. 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</si>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</sst>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9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u/>
      <sz val="12"/>
      <color rgb="FF000000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6" fillId="15" borderId="2" xfId="0" applyFont="1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12" fillId="8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9" borderId="2" xfId="0" applyFont="1" applyFill="1" applyBorder="1" applyAlignment="1">
      <alignment horizontal="left" vertical="center"/>
    </xf>
    <xf numFmtId="0" fontId="1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13" fillId="8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12" fillId="8" borderId="0" xfId="0" applyFont="1" applyFill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topLeftCell="C1" zoomScale="70" zoomScaleNormal="70" workbookViewId="0">
      <selection activeCell="F9" sqref="F9"/>
    </sheetView>
  </sheetViews>
  <sheetFormatPr defaultColWidth="8.625" defaultRowHeight="15.6"/>
  <cols>
    <col min="2" max="16" width="16.625" customWidth="1"/>
  </cols>
  <sheetData>
    <row r="2" spans="1:16" ht="21">
      <c r="B2" s="53" t="s">
        <v>0</v>
      </c>
      <c r="C2" s="53"/>
    </row>
    <row r="7" spans="1:16">
      <c r="A7" s="4"/>
      <c r="B7" s="1"/>
      <c r="C7" s="1"/>
    </row>
    <row r="8" spans="1:16" ht="45.6" customHeight="1">
      <c r="A8" s="1"/>
      <c r="B8" s="1"/>
      <c r="C8" s="1"/>
      <c r="D8" s="51" t="s">
        <v>1</v>
      </c>
      <c r="E8" s="51" t="s">
        <v>2</v>
      </c>
      <c r="F8" s="51" t="s">
        <v>3</v>
      </c>
      <c r="G8" s="51" t="s">
        <v>4</v>
      </c>
      <c r="H8" s="51" t="s">
        <v>5</v>
      </c>
      <c r="I8" s="51" t="s">
        <v>6</v>
      </c>
      <c r="J8" s="51" t="s">
        <v>7</v>
      </c>
      <c r="K8" s="51" t="s">
        <v>8</v>
      </c>
      <c r="L8" s="51" t="s">
        <v>9</v>
      </c>
      <c r="M8" s="51" t="s">
        <v>10</v>
      </c>
      <c r="N8" s="51" t="s">
        <v>11</v>
      </c>
      <c r="O8" s="51" t="s">
        <v>12</v>
      </c>
      <c r="P8" s="51" t="s">
        <v>13</v>
      </c>
    </row>
    <row r="9" spans="1:16">
      <c r="A9" s="1"/>
      <c r="B9" s="146" t="s">
        <v>14</v>
      </c>
      <c r="C9" s="146"/>
      <c r="D9" s="56">
        <f>'Temas nas políticas gerais'!D58</f>
        <v>0.5</v>
      </c>
      <c r="E9" s="34">
        <f>'Temas nas políticas setoriais'!D58</f>
        <v>0.25</v>
      </c>
      <c r="F9" s="34">
        <f>'Bases de dados'!H84</f>
        <v>0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1.835</v>
      </c>
      <c r="P9" s="34">
        <f>' Controvérsias socioambientais'!G15</f>
        <v>-0.2</v>
      </c>
    </row>
    <row r="10" spans="1:16">
      <c r="A10" s="1"/>
      <c r="B10" s="146" t="s">
        <v>15</v>
      </c>
      <c r="C10" s="146"/>
      <c r="D10" s="57">
        <v>3</v>
      </c>
      <c r="E10" s="55">
        <v>7</v>
      </c>
      <c r="F10" s="55">
        <v>20</v>
      </c>
      <c r="G10" s="55">
        <v>10</v>
      </c>
      <c r="H10" s="55">
        <v>5</v>
      </c>
      <c r="I10" s="55">
        <v>10</v>
      </c>
      <c r="J10" s="55">
        <v>10</v>
      </c>
      <c r="K10" s="55">
        <v>8</v>
      </c>
      <c r="L10" s="55">
        <v>7</v>
      </c>
      <c r="M10" s="55">
        <v>5</v>
      </c>
      <c r="N10" s="55">
        <v>5</v>
      </c>
      <c r="O10" s="55">
        <v>10</v>
      </c>
      <c r="P10" s="55">
        <v>0</v>
      </c>
    </row>
    <row r="11" spans="1:16">
      <c r="A11" s="1"/>
      <c r="B11" s="1"/>
    </row>
    <row r="12" spans="1:16">
      <c r="A12" s="1"/>
      <c r="B12" s="1"/>
      <c r="C12" s="1"/>
    </row>
    <row r="13" spans="1:16">
      <c r="A13" s="1"/>
      <c r="B13" s="147" t="s">
        <v>16</v>
      </c>
      <c r="C13" s="148"/>
      <c r="D13" s="151">
        <f>SUM(D9:P9)</f>
        <v>2.3849999999999998</v>
      </c>
    </row>
    <row r="14" spans="1:16">
      <c r="A14" s="1"/>
      <c r="B14" s="149"/>
      <c r="C14" s="150"/>
      <c r="D14" s="152"/>
    </row>
    <row r="15" spans="1:16">
      <c r="A15" s="1"/>
      <c r="B15" s="1"/>
      <c r="C15" s="1"/>
    </row>
    <row r="16" spans="1:16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77.45">
      <c r="A70" s="140" t="s">
        <v>17</v>
      </c>
      <c r="B70" s="140" t="s">
        <v>18</v>
      </c>
      <c r="C70" s="14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C3" activePane="bottomRight" state="frozen"/>
      <selection pane="bottomRight" activeCell="B15" sqref="B15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15" style="1" customWidth="1"/>
    <col min="7" max="7" width="17" style="1" customWidth="1"/>
    <col min="8" max="16384" width="10.875" style="1"/>
  </cols>
  <sheetData>
    <row r="1" spans="1:7" ht="15.95" customHeight="1">
      <c r="A1" s="67"/>
      <c r="B1" s="161" t="s">
        <v>199</v>
      </c>
      <c r="C1" s="161"/>
      <c r="D1" s="161"/>
      <c r="E1" s="161"/>
      <c r="F1" s="142" t="s">
        <v>65</v>
      </c>
      <c r="G1" s="29"/>
    </row>
    <row r="2" spans="1:7" ht="30.95">
      <c r="A2" s="32" t="s">
        <v>200</v>
      </c>
      <c r="B2" s="21" t="s">
        <v>201</v>
      </c>
      <c r="C2" s="21" t="s">
        <v>202</v>
      </c>
      <c r="D2" s="21" t="s">
        <v>203</v>
      </c>
      <c r="E2" s="21" t="s">
        <v>204</v>
      </c>
      <c r="F2" s="142"/>
    </row>
    <row r="3" spans="1:7">
      <c r="A3" s="18" t="s">
        <v>205</v>
      </c>
      <c r="B3" s="99"/>
      <c r="C3" s="99"/>
      <c r="D3" s="99"/>
      <c r="E3" s="99"/>
      <c r="F3" s="38">
        <f>SUM(B3:E3)</f>
        <v>0</v>
      </c>
    </row>
    <row r="4" spans="1:7">
      <c r="A4" s="18"/>
      <c r="B4" s="99"/>
      <c r="C4" s="99"/>
      <c r="D4" s="99"/>
      <c r="E4" s="99"/>
      <c r="F4" s="38"/>
    </row>
    <row r="5" spans="1:7">
      <c r="A5" s="18" t="s">
        <v>206</v>
      </c>
      <c r="B5" s="100"/>
      <c r="C5" s="100"/>
      <c r="D5" s="100"/>
      <c r="E5" s="100"/>
      <c r="F5" s="38">
        <f>SUM(B5:E5)</f>
        <v>0</v>
      </c>
    </row>
    <row r="6" spans="1:7">
      <c r="A6" s="18"/>
      <c r="B6" s="100"/>
      <c r="C6" s="100"/>
      <c r="D6" s="100"/>
      <c r="E6" s="101"/>
      <c r="F6" s="38"/>
    </row>
    <row r="7" spans="1:7" ht="30.95">
      <c r="A7" s="62" t="s">
        <v>207</v>
      </c>
      <c r="B7" s="99"/>
      <c r="C7" s="99"/>
      <c r="D7" s="99"/>
      <c r="E7" s="99"/>
      <c r="F7" s="38">
        <f>SUM(B7:E7)</f>
        <v>0</v>
      </c>
    </row>
    <row r="8" spans="1:7" ht="14.45" customHeight="1">
      <c r="A8" s="18"/>
      <c r="B8" s="99"/>
      <c r="C8" s="99"/>
      <c r="D8" s="99"/>
      <c r="E8" s="99"/>
      <c r="F8" s="38"/>
    </row>
    <row r="9" spans="1:7">
      <c r="A9" s="32" t="s">
        <v>65</v>
      </c>
      <c r="B9" s="42">
        <f>SUM(B3:B7)</f>
        <v>0</v>
      </c>
      <c r="C9" s="42">
        <f t="shared" ref="C9:E9" si="0">SUM(C3:C7)</f>
        <v>0</v>
      </c>
      <c r="D9" s="42">
        <f t="shared" si="0"/>
        <v>0</v>
      </c>
      <c r="E9" s="42">
        <f t="shared" si="0"/>
        <v>0</v>
      </c>
      <c r="F9" s="86">
        <f>MIN(SUM(F3:F8),8)</f>
        <v>0</v>
      </c>
      <c r="G9" s="141" t="s">
        <v>208</v>
      </c>
    </row>
    <row r="10" spans="1:7">
      <c r="A10"/>
      <c r="B10"/>
    </row>
    <row r="11" spans="1:7">
      <c r="B11" s="162" t="s">
        <v>198</v>
      </c>
      <c r="C11" s="162"/>
      <c r="D11" s="162"/>
      <c r="E11" s="162"/>
    </row>
    <row r="12" spans="1:7" ht="30" customHeight="1"/>
    <row r="13" spans="1:7">
      <c r="F13" s="141"/>
      <c r="G13" s="140"/>
    </row>
  </sheetData>
  <sheetProtection formatRows="0"/>
  <mergeCells count="2">
    <mergeCell ref="B1:E1"/>
    <mergeCell ref="B11:E1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bottomRight" activeCell="A11" sqref="A11:D11"/>
      <selection pane="bottomLeft" activeCell="A3" sqref="A3"/>
      <selection pane="topRight" activeCell="B1" sqref="B1"/>
    </sheetView>
  </sheetViews>
  <sheetFormatPr defaultColWidth="10.875" defaultRowHeight="15.6"/>
  <cols>
    <col min="1" max="4" width="32.625" style="1" customWidth="1"/>
    <col min="5" max="5" width="15" style="1" customWidth="1"/>
    <col min="6" max="6" width="12.5" style="1" customWidth="1"/>
    <col min="7" max="7" width="15" style="1" customWidth="1"/>
    <col min="8" max="16384" width="10.875" style="1"/>
  </cols>
  <sheetData>
    <row r="1" spans="1:7">
      <c r="A1" s="2"/>
      <c r="B1" s="163" t="s">
        <v>199</v>
      </c>
      <c r="C1" s="163"/>
      <c r="D1" s="163"/>
      <c r="E1" s="2"/>
      <c r="F1" s="2"/>
    </row>
    <row r="2" spans="1:7" ht="89.1" customHeight="1">
      <c r="A2" s="28" t="s">
        <v>209</v>
      </c>
      <c r="B2" s="40" t="s">
        <v>210</v>
      </c>
      <c r="C2" s="40" t="s">
        <v>211</v>
      </c>
      <c r="D2" s="40" t="s">
        <v>212</v>
      </c>
      <c r="E2" s="17" t="s">
        <v>24</v>
      </c>
      <c r="F2" s="17" t="s">
        <v>65</v>
      </c>
      <c r="G2" s="29"/>
    </row>
    <row r="3" spans="1:7" ht="15.95" customHeight="1">
      <c r="A3" s="12" t="s">
        <v>213</v>
      </c>
      <c r="B3" s="92"/>
      <c r="C3" s="92"/>
      <c r="D3" s="92"/>
      <c r="E3" s="72">
        <v>0.45</v>
      </c>
      <c r="F3" s="45">
        <f>SUM(B3:D3)*E3</f>
        <v>0</v>
      </c>
    </row>
    <row r="4" spans="1:7" ht="15.95" customHeight="1">
      <c r="A4" s="12"/>
      <c r="B4" s="92"/>
      <c r="C4" s="92"/>
      <c r="D4" s="92"/>
      <c r="E4" s="36"/>
      <c r="F4" s="45"/>
    </row>
    <row r="5" spans="1:7" ht="15.95" customHeight="1">
      <c r="A5" s="12" t="s">
        <v>214</v>
      </c>
      <c r="B5" s="102"/>
      <c r="C5" s="102"/>
      <c r="D5" s="102"/>
      <c r="E5" s="72">
        <v>0.3</v>
      </c>
      <c r="F5" s="45">
        <f>SUM(B5:D5)*E5</f>
        <v>0</v>
      </c>
    </row>
    <row r="6" spans="1:7" ht="15.95" customHeight="1">
      <c r="A6" s="12"/>
      <c r="B6" s="103"/>
      <c r="C6" s="103"/>
      <c r="D6" s="103"/>
      <c r="E6" s="36"/>
      <c r="F6" s="45"/>
    </row>
    <row r="7" spans="1:7" ht="15.95" customHeight="1">
      <c r="A7" s="13" t="s">
        <v>215</v>
      </c>
      <c r="B7" s="92"/>
      <c r="C7" s="92"/>
      <c r="D7" s="92"/>
      <c r="E7" s="72">
        <v>0.25</v>
      </c>
      <c r="F7" s="45">
        <f>SUM(B7:D7)*E7</f>
        <v>0</v>
      </c>
    </row>
    <row r="8" spans="1:7" ht="15.95" customHeight="1">
      <c r="A8" s="12"/>
      <c r="B8" s="92"/>
      <c r="C8" s="92"/>
      <c r="D8" s="92"/>
      <c r="E8" s="36"/>
      <c r="F8" s="45"/>
    </row>
    <row r="9" spans="1:7" ht="15.95" customHeight="1">
      <c r="A9" s="28" t="s">
        <v>137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5">
        <f>MIN(SUM(F3:F8),7)</f>
        <v>0</v>
      </c>
      <c r="G9" s="141" t="s">
        <v>69</v>
      </c>
    </row>
    <row r="10" spans="1:7">
      <c r="A10" s="60"/>
      <c r="B10" s="60"/>
    </row>
    <row r="11" spans="1:7">
      <c r="A11" s="162" t="s">
        <v>198</v>
      </c>
      <c r="B11" s="162"/>
      <c r="C11" s="162"/>
      <c r="D11" s="162"/>
    </row>
    <row r="13" spans="1:7" ht="30" customHeight="1">
      <c r="E13" s="141"/>
      <c r="F13" s="140"/>
    </row>
  </sheetData>
  <sheetProtection formatRows="0"/>
  <mergeCells count="2">
    <mergeCell ref="B1:D1"/>
    <mergeCell ref="A11:D1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2"/>
  <sheetViews>
    <sheetView tabSelected="1" zoomScale="60" zoomScaleNormal="60" workbookViewId="0">
      <pane xSplit="1" ySplit="2" topLeftCell="B3" activePane="bottomRight" state="frozen"/>
      <selection pane="bottomRight" activeCell="B20" sqref="B20:E20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5" t="s">
        <v>216</v>
      </c>
      <c r="C1" s="166"/>
      <c r="D1" s="166"/>
      <c r="E1" s="167"/>
      <c r="F1" s="28"/>
      <c r="G1" s="28"/>
      <c r="H1" s="28"/>
    </row>
    <row r="2" spans="1:9" ht="92.45" customHeight="1">
      <c r="A2" s="28" t="s">
        <v>217</v>
      </c>
      <c r="B2" s="40" t="s">
        <v>201</v>
      </c>
      <c r="C2" s="40" t="s">
        <v>202</v>
      </c>
      <c r="D2" s="40" t="s">
        <v>218</v>
      </c>
      <c r="E2" s="40" t="s">
        <v>204</v>
      </c>
      <c r="F2" s="28" t="s">
        <v>137</v>
      </c>
      <c r="G2" s="28" t="s">
        <v>24</v>
      </c>
      <c r="H2" s="28" t="s">
        <v>25</v>
      </c>
      <c r="I2" s="29"/>
    </row>
    <row r="3" spans="1:9" ht="32.1" customHeight="1">
      <c r="A3" s="31" t="s">
        <v>219</v>
      </c>
      <c r="B3" s="92"/>
      <c r="C3" s="92"/>
      <c r="D3" s="92"/>
      <c r="E3" s="92"/>
      <c r="F3" s="45">
        <f>SUM(B3:E3)</f>
        <v>0</v>
      </c>
      <c r="G3" s="77">
        <v>0.2</v>
      </c>
      <c r="H3" s="45">
        <f>SUM(B3:E3)*G3</f>
        <v>0</v>
      </c>
    </row>
    <row r="4" spans="1:9" ht="32.1" customHeight="1">
      <c r="A4" s="31"/>
      <c r="B4" s="92"/>
      <c r="C4" s="92"/>
      <c r="D4" s="92"/>
      <c r="E4" s="92"/>
      <c r="F4" s="45"/>
      <c r="G4" s="35"/>
      <c r="H4" s="45"/>
    </row>
    <row r="5" spans="1:9" ht="32.1" customHeight="1">
      <c r="A5" s="31" t="s">
        <v>220</v>
      </c>
      <c r="B5" s="93"/>
      <c r="C5" s="93"/>
      <c r="D5" s="93"/>
      <c r="E5" s="93"/>
      <c r="F5" s="45">
        <f t="shared" ref="F5:F17" si="0">SUM(B5:E5)</f>
        <v>0</v>
      </c>
      <c r="G5" s="77">
        <v>0.1</v>
      </c>
      <c r="H5" s="45">
        <f t="shared" ref="H5:H17" si="1">SUM(B5:E5)*G5</f>
        <v>0</v>
      </c>
    </row>
    <row r="6" spans="1:9" ht="32.1" customHeight="1">
      <c r="A6" s="12"/>
      <c r="B6" s="93"/>
      <c r="C6" s="93"/>
      <c r="D6" s="93"/>
      <c r="E6" s="93"/>
      <c r="F6" s="45"/>
      <c r="G6" s="35"/>
      <c r="H6" s="45"/>
    </row>
    <row r="7" spans="1:9" ht="32.1" customHeight="1">
      <c r="A7" s="13" t="s">
        <v>221</v>
      </c>
      <c r="B7" s="92"/>
      <c r="C7" s="92"/>
      <c r="D7" s="92"/>
      <c r="E7" s="92"/>
      <c r="F7" s="45">
        <f t="shared" si="0"/>
        <v>0</v>
      </c>
      <c r="G7" s="77">
        <v>0.05</v>
      </c>
      <c r="H7" s="45">
        <f t="shared" si="1"/>
        <v>0</v>
      </c>
    </row>
    <row r="8" spans="1:9" ht="32.1" customHeight="1">
      <c r="A8" s="12"/>
      <c r="B8" s="92"/>
      <c r="C8" s="92"/>
      <c r="D8" s="92"/>
      <c r="E8" s="92"/>
      <c r="F8" s="45"/>
      <c r="G8" s="35"/>
      <c r="H8" s="45"/>
    </row>
    <row r="9" spans="1:9" ht="32.1" customHeight="1">
      <c r="A9" s="13" t="s">
        <v>222</v>
      </c>
      <c r="B9" s="93"/>
      <c r="C9" s="93"/>
      <c r="D9" s="93"/>
      <c r="E9" s="93"/>
      <c r="F9" s="45">
        <f t="shared" si="0"/>
        <v>0</v>
      </c>
      <c r="G9" s="77">
        <v>0.25</v>
      </c>
      <c r="H9" s="45">
        <f t="shared" si="1"/>
        <v>0</v>
      </c>
    </row>
    <row r="10" spans="1:9" ht="32.1" customHeight="1">
      <c r="A10" s="12"/>
      <c r="B10" s="93"/>
      <c r="C10" s="93"/>
      <c r="D10" s="93"/>
      <c r="E10" s="93"/>
      <c r="F10" s="45"/>
      <c r="G10" s="35"/>
      <c r="H10" s="45"/>
    </row>
    <row r="11" spans="1:9" ht="32.1" customHeight="1">
      <c r="A11" s="31" t="s">
        <v>223</v>
      </c>
      <c r="B11" s="92"/>
      <c r="C11" s="92"/>
      <c r="D11" s="92"/>
      <c r="E11" s="92"/>
      <c r="F11" s="45">
        <f t="shared" si="0"/>
        <v>0</v>
      </c>
      <c r="G11" s="77">
        <v>0.1</v>
      </c>
      <c r="H11" s="45">
        <f t="shared" si="1"/>
        <v>0</v>
      </c>
    </row>
    <row r="12" spans="1:9" ht="32.1" customHeight="1">
      <c r="A12" s="12"/>
      <c r="B12" s="92"/>
      <c r="C12" s="104"/>
      <c r="D12" s="92"/>
      <c r="E12" s="92"/>
      <c r="F12" s="45"/>
      <c r="G12" s="35"/>
      <c r="H12" s="45"/>
    </row>
    <row r="13" spans="1:9" ht="32.1" customHeight="1">
      <c r="A13" s="13" t="s">
        <v>224</v>
      </c>
      <c r="B13" s="93"/>
      <c r="C13" s="93"/>
      <c r="D13" s="93"/>
      <c r="E13" s="93"/>
      <c r="F13" s="45">
        <f t="shared" si="0"/>
        <v>0</v>
      </c>
      <c r="G13" s="77">
        <v>0.05</v>
      </c>
      <c r="H13" s="45">
        <f t="shared" si="1"/>
        <v>0</v>
      </c>
    </row>
    <row r="14" spans="1:9" ht="32.1" customHeight="1">
      <c r="A14" s="12"/>
      <c r="B14" s="93"/>
      <c r="C14" s="93"/>
      <c r="D14" s="93"/>
      <c r="E14" s="93"/>
      <c r="F14" s="45"/>
      <c r="G14" s="35"/>
      <c r="H14" s="45"/>
    </row>
    <row r="15" spans="1:9" ht="66" customHeight="1">
      <c r="A15" s="13" t="s">
        <v>225</v>
      </c>
      <c r="B15" s="92"/>
      <c r="C15" s="92"/>
      <c r="D15" s="92"/>
      <c r="E15" s="92"/>
      <c r="F15" s="45">
        <f t="shared" si="0"/>
        <v>0</v>
      </c>
      <c r="G15" s="77">
        <v>0.1</v>
      </c>
      <c r="H15" s="45">
        <f t="shared" si="1"/>
        <v>0</v>
      </c>
    </row>
    <row r="16" spans="1:9" ht="32.1" customHeight="1">
      <c r="A16" s="12"/>
      <c r="B16" s="92"/>
      <c r="C16" s="92"/>
      <c r="D16" s="92"/>
      <c r="E16" s="92"/>
      <c r="F16" s="45"/>
      <c r="G16" s="35"/>
      <c r="H16" s="45"/>
    </row>
    <row r="17" spans="1:9" ht="48.6" customHeight="1">
      <c r="A17" s="13" t="s">
        <v>226</v>
      </c>
      <c r="B17" s="93"/>
      <c r="C17" s="93"/>
      <c r="D17" s="93"/>
      <c r="E17" s="93"/>
      <c r="F17" s="45">
        <f t="shared" si="0"/>
        <v>0</v>
      </c>
      <c r="G17" s="77">
        <v>0.15</v>
      </c>
      <c r="H17" s="45">
        <f t="shared" si="1"/>
        <v>0</v>
      </c>
    </row>
    <row r="18" spans="1:9" ht="48.6" customHeight="1">
      <c r="A18" s="13"/>
      <c r="B18" s="93"/>
      <c r="C18" s="93"/>
      <c r="D18" s="93"/>
      <c r="E18" s="93"/>
      <c r="F18" s="45"/>
      <c r="G18" s="77"/>
      <c r="H18" s="45"/>
    </row>
    <row r="19" spans="1:9" ht="26.1" customHeight="1">
      <c r="A19" s="164"/>
      <c r="B19" s="164"/>
      <c r="C19" s="11"/>
      <c r="D19" s="11"/>
      <c r="E19" s="11"/>
      <c r="F19" s="37" t="s">
        <v>65</v>
      </c>
      <c r="G19" s="78">
        <f>SUM(G3:G17)</f>
        <v>1</v>
      </c>
      <c r="H19" s="84">
        <f>SUM(H3:H17)</f>
        <v>0</v>
      </c>
      <c r="I19" s="141" t="s">
        <v>148</v>
      </c>
    </row>
    <row r="20" spans="1:9">
      <c r="B20" s="162" t="s">
        <v>198</v>
      </c>
      <c r="C20" s="162"/>
      <c r="D20" s="162"/>
      <c r="E20" s="162"/>
    </row>
    <row r="22" spans="1:9">
      <c r="C22" s="11"/>
    </row>
  </sheetData>
  <sheetProtection formatRows="0"/>
  <mergeCells count="3">
    <mergeCell ref="A19:B19"/>
    <mergeCell ref="B1:E1"/>
    <mergeCell ref="B20:E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D23" activePane="bottomRight" state="frozen"/>
      <selection pane="bottomRight" activeCell="D23" sqref="D23"/>
      <selection pane="bottomLeft" activeCell="A3" sqref="A3"/>
      <selection pane="topRight" activeCell="B1" sqref="B1"/>
    </sheetView>
  </sheetViews>
  <sheetFormatPr defaultColWidth="10.875" defaultRowHeight="15.6"/>
  <cols>
    <col min="1" max="1" width="48.625" style="1" customWidth="1"/>
    <col min="2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5" t="s">
        <v>216</v>
      </c>
      <c r="C1" s="166"/>
      <c r="D1" s="166"/>
      <c r="E1" s="167"/>
      <c r="F1" s="28"/>
      <c r="G1" s="28"/>
      <c r="H1" s="28"/>
    </row>
    <row r="2" spans="1:9" ht="92.45" customHeight="1">
      <c r="A2" s="28" t="s">
        <v>209</v>
      </c>
      <c r="B2" s="40" t="s">
        <v>201</v>
      </c>
      <c r="C2" s="40" t="s">
        <v>202</v>
      </c>
      <c r="D2" s="40" t="s">
        <v>218</v>
      </c>
      <c r="E2" s="40" t="s">
        <v>204</v>
      </c>
      <c r="F2" s="28" t="s">
        <v>137</v>
      </c>
      <c r="G2" s="28" t="s">
        <v>24</v>
      </c>
      <c r="H2" s="28" t="s">
        <v>25</v>
      </c>
      <c r="I2" s="29"/>
    </row>
    <row r="3" spans="1:9" ht="32.1" customHeight="1">
      <c r="A3" s="58" t="s">
        <v>227</v>
      </c>
      <c r="B3" s="92"/>
      <c r="C3" s="92"/>
      <c r="D3" s="92"/>
      <c r="E3" s="92"/>
      <c r="F3" s="45">
        <f>SUM(B3:E3)</f>
        <v>0</v>
      </c>
      <c r="G3" s="77">
        <v>0.05</v>
      </c>
      <c r="H3" s="45">
        <f>SUM(B3:E3)*G3</f>
        <v>0</v>
      </c>
    </row>
    <row r="4" spans="1:9" ht="32.1" customHeight="1">
      <c r="A4" s="58"/>
      <c r="B4" s="92"/>
      <c r="C4" s="92"/>
      <c r="D4" s="92"/>
      <c r="E4" s="92"/>
      <c r="F4" s="45"/>
      <c r="G4" s="35"/>
      <c r="H4" s="45"/>
    </row>
    <row r="5" spans="1:9" ht="32.1" customHeight="1">
      <c r="A5" s="58" t="s">
        <v>228</v>
      </c>
      <c r="B5" s="93"/>
      <c r="C5" s="93"/>
      <c r="D5" s="93"/>
      <c r="E5" s="93"/>
      <c r="F5" s="45">
        <f t="shared" ref="F5:F13" si="0">SUM(B5:E5)</f>
        <v>0</v>
      </c>
      <c r="G5" s="77">
        <v>0.1</v>
      </c>
      <c r="H5" s="45">
        <f>SUM(B5:E5)*G5</f>
        <v>0</v>
      </c>
    </row>
    <row r="6" spans="1:9" ht="32.1" customHeight="1">
      <c r="A6" s="58"/>
      <c r="B6" s="93"/>
      <c r="C6" s="93"/>
      <c r="D6" s="93"/>
      <c r="E6" s="93"/>
      <c r="F6" s="45"/>
      <c r="G6" s="35"/>
      <c r="H6" s="45"/>
    </row>
    <row r="7" spans="1:9" ht="32.1" customHeight="1">
      <c r="A7" s="59" t="s">
        <v>229</v>
      </c>
      <c r="B7" s="92"/>
      <c r="C7" s="92"/>
      <c r="D7" s="92"/>
      <c r="E7" s="92"/>
      <c r="F7" s="45">
        <f t="shared" si="0"/>
        <v>0</v>
      </c>
      <c r="G7" s="77">
        <v>0.15</v>
      </c>
      <c r="H7" s="45">
        <f>SUM(B7:E7)*G7</f>
        <v>0</v>
      </c>
    </row>
    <row r="8" spans="1:9" ht="32.1" customHeight="1">
      <c r="A8" s="58"/>
      <c r="B8" s="92"/>
      <c r="C8" s="92"/>
      <c r="D8" s="92"/>
      <c r="E8" s="92"/>
      <c r="F8" s="45"/>
      <c r="G8" s="35"/>
      <c r="H8" s="45"/>
    </row>
    <row r="9" spans="1:9" ht="32.1" customHeight="1">
      <c r="A9" s="145" t="s">
        <v>230</v>
      </c>
      <c r="B9" s="93"/>
      <c r="C9" s="93"/>
      <c r="D9" s="93"/>
      <c r="E9" s="93"/>
      <c r="F9" s="45">
        <f t="shared" si="0"/>
        <v>0</v>
      </c>
      <c r="G9" s="77">
        <v>0.15</v>
      </c>
      <c r="H9" s="45">
        <f t="shared" ref="H9:H13" si="1">SUM(B9:E9)*G9</f>
        <v>0</v>
      </c>
    </row>
    <row r="10" spans="1:9" ht="32.1" customHeight="1">
      <c r="A10" s="58"/>
      <c r="B10" s="93"/>
      <c r="C10" s="93"/>
      <c r="D10" s="93"/>
      <c r="E10" s="93"/>
      <c r="F10" s="45"/>
      <c r="G10" s="35"/>
      <c r="H10" s="45"/>
    </row>
    <row r="11" spans="1:9" ht="32.1" customHeight="1">
      <c r="A11" s="64" t="s">
        <v>231</v>
      </c>
      <c r="B11" s="92"/>
      <c r="C11" s="92"/>
      <c r="D11" s="92"/>
      <c r="E11" s="92"/>
      <c r="F11" s="45">
        <f t="shared" si="0"/>
        <v>0</v>
      </c>
      <c r="G11" s="77">
        <v>0.25</v>
      </c>
      <c r="H11" s="45">
        <f t="shared" si="1"/>
        <v>0</v>
      </c>
    </row>
    <row r="12" spans="1:9" ht="32.1" customHeight="1">
      <c r="A12" s="58"/>
      <c r="B12" s="92"/>
      <c r="C12" s="104"/>
      <c r="D12" s="92"/>
      <c r="E12" s="92"/>
      <c r="F12" s="45"/>
      <c r="G12" s="35"/>
      <c r="H12" s="45"/>
    </row>
    <row r="13" spans="1:9" ht="32.1" customHeight="1">
      <c r="A13" s="145" t="s">
        <v>232</v>
      </c>
      <c r="B13" s="93"/>
      <c r="C13" s="93"/>
      <c r="D13" s="93"/>
      <c r="E13" s="93"/>
      <c r="F13" s="45">
        <f t="shared" si="0"/>
        <v>0</v>
      </c>
      <c r="G13" s="77">
        <v>0.3</v>
      </c>
      <c r="H13" s="45">
        <f t="shared" si="1"/>
        <v>0</v>
      </c>
    </row>
    <row r="14" spans="1:9" ht="32.1" customHeight="1">
      <c r="A14" s="13"/>
      <c r="B14" s="93"/>
      <c r="C14" s="93"/>
      <c r="D14" s="93"/>
      <c r="E14" s="93"/>
      <c r="F14" s="45"/>
      <c r="G14" s="77"/>
      <c r="H14" s="45"/>
    </row>
    <row r="15" spans="1:9" ht="26.1" customHeight="1">
      <c r="A15" s="144"/>
      <c r="B15" s="11"/>
      <c r="C15" s="11"/>
      <c r="D15" s="11"/>
      <c r="E15" s="11"/>
      <c r="F15" s="37" t="s">
        <v>65</v>
      </c>
      <c r="G15" s="78">
        <f>SUM(G3:G13)</f>
        <v>1</v>
      </c>
      <c r="H15" s="84">
        <f>SUM(H3:H14)</f>
        <v>0</v>
      </c>
      <c r="I15" s="141" t="s">
        <v>233</v>
      </c>
    </row>
    <row r="17" spans="1:4">
      <c r="A17" s="162" t="s">
        <v>198</v>
      </c>
      <c r="B17" s="162"/>
      <c r="C17" s="162"/>
      <c r="D17" s="162"/>
    </row>
    <row r="18" spans="1:4">
      <c r="C18" s="11"/>
    </row>
  </sheetData>
  <sheetProtection formatRows="0"/>
  <mergeCells count="2">
    <mergeCell ref="B1:E1"/>
    <mergeCell ref="A17:D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2" activePane="bottomRight" state="frozen"/>
      <selection pane="bottomRight" activeCell="B5" sqref="B5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7" customWidth="1"/>
    <col min="2" max="2" width="32.625" style="124" customWidth="1"/>
    <col min="3" max="3" width="34.875" style="124" customWidth="1"/>
    <col min="4" max="4" width="32.625" style="124" customWidth="1"/>
    <col min="5" max="5" width="21.5" style="7" customWidth="1"/>
    <col min="6" max="6" width="15.375" style="7" customWidth="1"/>
    <col min="7" max="7" width="15.5" style="7" customWidth="1"/>
    <col min="8" max="8" width="36.875" style="7" customWidth="1"/>
    <col min="9" max="16384" width="10.875" style="7"/>
  </cols>
  <sheetData>
    <row r="1" spans="1:8" ht="67.5" customHeight="1">
      <c r="A1" s="142" t="s">
        <v>234</v>
      </c>
      <c r="B1" s="21" t="s">
        <v>235</v>
      </c>
      <c r="C1" s="21" t="s">
        <v>236</v>
      </c>
      <c r="D1" s="21" t="s">
        <v>237</v>
      </c>
      <c r="E1" s="32" t="s">
        <v>137</v>
      </c>
      <c r="F1" s="32" t="s">
        <v>24</v>
      </c>
      <c r="G1" s="32" t="s">
        <v>25</v>
      </c>
      <c r="H1" s="141"/>
    </row>
    <row r="2" spans="1:8" ht="32.1" customHeight="1">
      <c r="A2" s="20" t="s">
        <v>238</v>
      </c>
      <c r="B2" s="112"/>
      <c r="C2" s="112"/>
      <c r="D2" s="112">
        <v>7</v>
      </c>
      <c r="E2" s="106">
        <f>SUM(B2:D2)</f>
        <v>7</v>
      </c>
      <c r="F2" s="70">
        <v>0.15</v>
      </c>
      <c r="G2" s="42">
        <f>(B2*F2)+(C2*F2)+(D2*F2)</f>
        <v>1.05</v>
      </c>
      <c r="H2" s="141"/>
    </row>
    <row r="3" spans="1:8" ht="80.25" customHeight="1">
      <c r="A3" s="20"/>
      <c r="B3" s="112"/>
      <c r="D3" s="119" t="s">
        <v>239</v>
      </c>
      <c r="E3" s="106"/>
      <c r="F3" s="33"/>
      <c r="G3" s="42"/>
      <c r="H3" s="141"/>
    </row>
    <row r="4" spans="1:8" ht="32.1" customHeight="1">
      <c r="A4" s="20" t="s">
        <v>240</v>
      </c>
      <c r="B4" s="91"/>
      <c r="C4" s="91">
        <v>3</v>
      </c>
      <c r="D4" s="91"/>
      <c r="E4" s="106">
        <f t="shared" ref="E4:E20" si="0">SUM(B4:D4)</f>
        <v>3</v>
      </c>
      <c r="F4" s="82">
        <v>7.4999999999999997E-2</v>
      </c>
      <c r="G4" s="42">
        <f>(B4*F4)+(C4*F4)+(D4*F4)</f>
        <v>0.22499999999999998</v>
      </c>
      <c r="H4" s="141"/>
    </row>
    <row r="5" spans="1:8" ht="187.5" customHeight="1">
      <c r="A5" s="20"/>
      <c r="B5" s="91"/>
      <c r="C5" s="132" t="s">
        <v>241</v>
      </c>
      <c r="D5" s="120"/>
      <c r="E5" s="106"/>
      <c r="F5" s="33"/>
      <c r="G5" s="42"/>
      <c r="H5" s="135"/>
    </row>
    <row r="6" spans="1:8" ht="32.1" customHeight="1">
      <c r="A6" s="20" t="s">
        <v>242</v>
      </c>
      <c r="B6" s="112">
        <v>0</v>
      </c>
      <c r="C6" s="112"/>
      <c r="D6" s="112"/>
      <c r="E6" s="106">
        <f t="shared" si="0"/>
        <v>0</v>
      </c>
      <c r="F6" s="82">
        <v>7.4999999999999997E-2</v>
      </c>
      <c r="G6" s="42">
        <f>(B6*F6)+(C6*F6)+(D6*F6)</f>
        <v>0</v>
      </c>
      <c r="H6" s="141"/>
    </row>
    <row r="7" spans="1:8" ht="32.1" customHeight="1">
      <c r="A7" s="20"/>
      <c r="B7" s="112" t="s">
        <v>243</v>
      </c>
      <c r="C7" s="112"/>
      <c r="D7" s="112"/>
      <c r="E7" s="106"/>
      <c r="F7" s="33"/>
      <c r="G7" s="42"/>
      <c r="H7" s="141"/>
    </row>
    <row r="8" spans="1:8" ht="53.1" customHeight="1">
      <c r="A8" s="21" t="s">
        <v>244</v>
      </c>
      <c r="B8" s="91">
        <v>0</v>
      </c>
      <c r="C8" s="91"/>
      <c r="D8" s="91"/>
      <c r="E8" s="107">
        <f t="shared" si="0"/>
        <v>0</v>
      </c>
      <c r="F8" s="79">
        <v>0.15</v>
      </c>
      <c r="G8" s="42">
        <f>(B8*F8)+(C8*F8)+(D8*F8)</f>
        <v>0</v>
      </c>
      <c r="H8" s="141"/>
    </row>
    <row r="9" spans="1:8" ht="32.1" customHeight="1">
      <c r="A9" s="21"/>
      <c r="B9" s="91" t="s">
        <v>243</v>
      </c>
      <c r="C9" s="91"/>
      <c r="D9" s="91"/>
      <c r="E9" s="107"/>
      <c r="F9" s="80"/>
      <c r="G9" s="42"/>
      <c r="H9" s="141"/>
    </row>
    <row r="10" spans="1:8" ht="47.1" customHeight="1">
      <c r="A10" s="21" t="s">
        <v>245</v>
      </c>
      <c r="B10" s="112">
        <v>0</v>
      </c>
      <c r="C10" s="112"/>
      <c r="D10" s="112"/>
      <c r="E10" s="107">
        <f t="shared" si="0"/>
        <v>0</v>
      </c>
      <c r="F10" s="79">
        <v>0.1</v>
      </c>
      <c r="G10" s="42">
        <f>(B10*F10)+(C10*F10)+(D10*F10)</f>
        <v>0</v>
      </c>
      <c r="H10" s="141"/>
    </row>
    <row r="11" spans="1:8" ht="32.1" customHeight="1">
      <c r="A11" s="21"/>
      <c r="B11" s="112" t="s">
        <v>243</v>
      </c>
      <c r="C11" s="112"/>
      <c r="D11" s="112"/>
      <c r="E11" s="107"/>
      <c r="F11" s="80"/>
      <c r="G11" s="42"/>
      <c r="H11" s="141"/>
    </row>
    <row r="12" spans="1:8" ht="32.1" customHeight="1">
      <c r="A12" s="21" t="s">
        <v>246</v>
      </c>
      <c r="B12" s="91">
        <v>0</v>
      </c>
      <c r="C12" s="91"/>
      <c r="D12" s="91"/>
      <c r="E12" s="107">
        <f t="shared" si="0"/>
        <v>0</v>
      </c>
      <c r="F12" s="79">
        <v>0.1</v>
      </c>
      <c r="G12" s="42">
        <f>(B12*F12)+(C12*F12)+(D12*F12)</f>
        <v>0</v>
      </c>
      <c r="H12" s="141"/>
    </row>
    <row r="13" spans="1:8" ht="156" customHeight="1">
      <c r="A13" s="21"/>
      <c r="B13" s="134" t="s">
        <v>247</v>
      </c>
      <c r="C13" s="91"/>
      <c r="D13" s="91"/>
      <c r="E13" s="107"/>
      <c r="F13" s="80"/>
      <c r="G13" s="42"/>
      <c r="H13" s="141"/>
    </row>
    <row r="14" spans="1:8" ht="32.1" customHeight="1">
      <c r="A14" s="21" t="s">
        <v>248</v>
      </c>
      <c r="B14" s="112">
        <v>0</v>
      </c>
      <c r="C14" s="112"/>
      <c r="D14" s="112"/>
      <c r="E14" s="107">
        <f t="shared" si="0"/>
        <v>0</v>
      </c>
      <c r="F14" s="79">
        <v>0.1</v>
      </c>
      <c r="G14" s="42">
        <f>(B14*F14)+(C14*F14)+(D14*F14)</f>
        <v>0</v>
      </c>
      <c r="H14" s="141"/>
    </row>
    <row r="15" spans="1:8" ht="32.1" customHeight="1">
      <c r="A15" s="20"/>
      <c r="B15" s="112" t="s">
        <v>243</v>
      </c>
      <c r="C15" s="112"/>
      <c r="D15" s="112"/>
      <c r="E15" s="106"/>
      <c r="F15" s="33"/>
      <c r="G15" s="42"/>
      <c r="H15" s="141"/>
    </row>
    <row r="16" spans="1:8" ht="32.1" customHeight="1">
      <c r="A16" s="21" t="s">
        <v>249</v>
      </c>
      <c r="B16" s="91">
        <v>0</v>
      </c>
      <c r="C16" s="91"/>
      <c r="D16" s="91"/>
      <c r="E16" s="107">
        <f t="shared" si="0"/>
        <v>0</v>
      </c>
      <c r="F16" s="79">
        <v>0.1</v>
      </c>
      <c r="G16" s="42">
        <f>(B16*F16)+(C16*F16)+(D16*F16)</f>
        <v>0</v>
      </c>
      <c r="H16" s="141"/>
    </row>
    <row r="17" spans="1:8" ht="32.1" customHeight="1">
      <c r="A17" s="20"/>
      <c r="B17" s="91" t="s">
        <v>243</v>
      </c>
      <c r="C17" s="91"/>
      <c r="D17" s="91"/>
      <c r="E17" s="106"/>
      <c r="F17" s="33"/>
      <c r="G17" s="42"/>
      <c r="H17" s="141"/>
    </row>
    <row r="18" spans="1:8" ht="57.6" customHeight="1">
      <c r="A18" s="26" t="s">
        <v>250</v>
      </c>
      <c r="B18" s="112"/>
      <c r="C18" s="112"/>
      <c r="D18" s="112">
        <v>7</v>
      </c>
      <c r="E18" s="107">
        <f t="shared" si="0"/>
        <v>7</v>
      </c>
      <c r="F18" s="79">
        <v>0.08</v>
      </c>
      <c r="G18" s="42">
        <f>(B18*F18)+(C18*F18)+(D18*F18)</f>
        <v>0.56000000000000005</v>
      </c>
      <c r="H18" s="141"/>
    </row>
    <row r="19" spans="1:8" ht="161.25" customHeight="1">
      <c r="A19" s="20"/>
      <c r="B19" s="112"/>
      <c r="D19" s="121" t="s">
        <v>251</v>
      </c>
      <c r="E19" s="106"/>
      <c r="F19" s="33"/>
      <c r="G19" s="42"/>
      <c r="H19" s="141"/>
    </row>
    <row r="20" spans="1:8" ht="54.6" customHeight="1">
      <c r="A20" s="21" t="s">
        <v>252</v>
      </c>
      <c r="B20" s="91">
        <v>0</v>
      </c>
      <c r="C20" s="91"/>
      <c r="D20" s="91"/>
      <c r="E20" s="107">
        <f t="shared" si="0"/>
        <v>0</v>
      </c>
      <c r="F20" s="79">
        <v>7.0000000000000007E-2</v>
      </c>
      <c r="G20" s="42">
        <f>(B20*F20)+(C20*F20)+(D20*F20)</f>
        <v>0</v>
      </c>
      <c r="H20" s="141"/>
    </row>
    <row r="21" spans="1:8" ht="32.1" customHeight="1">
      <c r="A21" s="20"/>
      <c r="B21" s="91" t="s">
        <v>243</v>
      </c>
      <c r="C21" s="91"/>
      <c r="D21" s="91"/>
      <c r="E21" s="106"/>
      <c r="F21" s="70"/>
      <c r="G21" s="42"/>
      <c r="H21" s="141"/>
    </row>
    <row r="22" spans="1:8">
      <c r="A22" s="141"/>
      <c r="B22" s="141"/>
      <c r="C22" s="141"/>
      <c r="D22" s="141"/>
      <c r="E22" s="37" t="s">
        <v>65</v>
      </c>
      <c r="F22" s="81"/>
      <c r="G22" s="83">
        <f>SUM(G2:G21)</f>
        <v>1.835</v>
      </c>
      <c r="H22" s="141" t="s">
        <v>138</v>
      </c>
    </row>
    <row r="23" spans="1:8">
      <c r="A23" s="141"/>
      <c r="B23" s="122"/>
      <c r="C23" s="122"/>
      <c r="D23" s="122"/>
      <c r="E23" s="141"/>
      <c r="F23" s="141"/>
      <c r="G23" s="141"/>
      <c r="H23" s="141"/>
    </row>
    <row r="24" spans="1:8">
      <c r="A24" s="141"/>
      <c r="B24" s="122"/>
      <c r="C24" s="122"/>
      <c r="D24" s="122"/>
      <c r="E24" s="141"/>
      <c r="F24" s="141"/>
      <c r="G24" s="141"/>
      <c r="H24" s="141"/>
    </row>
    <row r="25" spans="1:8">
      <c r="A25" s="141"/>
      <c r="B25" s="123"/>
      <c r="C25" s="122"/>
      <c r="D25" s="122"/>
      <c r="E25" s="141"/>
      <c r="F25" s="141"/>
      <c r="G25" s="141"/>
      <c r="H25" s="141"/>
    </row>
    <row r="26" spans="1:8">
      <c r="A26" s="141"/>
      <c r="B26" s="122"/>
      <c r="C26" s="122"/>
      <c r="D26" s="122"/>
      <c r="E26" s="141"/>
      <c r="F26" s="141"/>
      <c r="G26" s="141"/>
      <c r="H26" s="141"/>
    </row>
    <row r="27" spans="1:8">
      <c r="A27" s="141"/>
      <c r="B27" s="122"/>
      <c r="C27" s="122"/>
      <c r="D27" s="122"/>
      <c r="E27" s="141"/>
      <c r="F27" s="141"/>
      <c r="G27" s="141"/>
      <c r="H27" s="141"/>
    </row>
    <row r="28" spans="1:8">
      <c r="A28" s="141"/>
      <c r="B28" s="122"/>
      <c r="C28" s="122"/>
      <c r="D28" s="122"/>
      <c r="E28" s="141"/>
      <c r="F28" s="141"/>
      <c r="G28" s="141"/>
      <c r="H28" s="141"/>
    </row>
    <row r="29" spans="1:8">
      <c r="A29" s="141"/>
      <c r="B29" s="122"/>
      <c r="C29" s="122"/>
      <c r="D29" s="122"/>
      <c r="E29" s="141"/>
      <c r="F29" s="141"/>
      <c r="G29" s="141"/>
      <c r="H29" s="141"/>
    </row>
    <row r="30" spans="1:8">
      <c r="A30" s="141"/>
      <c r="B30" s="122"/>
      <c r="C30" s="122"/>
      <c r="D30" s="122"/>
      <c r="E30" s="141"/>
      <c r="F30" s="141"/>
      <c r="G30" s="141"/>
      <c r="H30" s="141"/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zoomScale="70" zoomScaleNormal="70" workbookViewId="0">
      <pane xSplit="1" ySplit="2" topLeftCell="B3" activePane="bottomRight" state="frozen"/>
      <selection pane="bottomRight" activeCell="C8" sqref="C8"/>
      <selection pane="bottomLeft" activeCell="A3" sqref="A3"/>
      <selection pane="topRight" activeCell="B1" sqref="B1"/>
    </sheetView>
  </sheetViews>
  <sheetFormatPr defaultColWidth="10.875" defaultRowHeight="15.6"/>
  <cols>
    <col min="1" max="1" width="64.625" style="7" customWidth="1"/>
    <col min="2" max="4" width="25" style="7" customWidth="1"/>
    <col min="5" max="7" width="16.625" style="7" customWidth="1"/>
    <col min="8" max="8" width="16.5" style="7" customWidth="1"/>
    <col min="9" max="16384" width="10.875" style="7"/>
  </cols>
  <sheetData>
    <row r="1" spans="1:20">
      <c r="A1" s="143"/>
      <c r="B1" s="168" t="s">
        <v>253</v>
      </c>
      <c r="C1" s="168"/>
      <c r="D1" s="168"/>
      <c r="E1" s="143"/>
      <c r="F1" s="143"/>
      <c r="G1" s="143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0" ht="111.95" customHeight="1">
      <c r="A2" s="142" t="s">
        <v>254</v>
      </c>
      <c r="B2" s="21" t="s">
        <v>255</v>
      </c>
      <c r="C2" s="21" t="s">
        <v>256</v>
      </c>
      <c r="D2" s="21" t="s">
        <v>257</v>
      </c>
      <c r="E2" s="32" t="s">
        <v>137</v>
      </c>
      <c r="F2" s="32" t="s">
        <v>24</v>
      </c>
      <c r="G2" s="32" t="s">
        <v>25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ht="32.1" customHeight="1">
      <c r="A3" s="20" t="s">
        <v>258</v>
      </c>
      <c r="B3" s="89">
        <v>0</v>
      </c>
      <c r="C3" s="89"/>
      <c r="D3" s="89"/>
      <c r="E3" s="48">
        <f>SUM(B3:D3)</f>
        <v>0</v>
      </c>
      <c r="F3" s="70">
        <v>-0.2</v>
      </c>
      <c r="G3" s="48">
        <f>(B3*F3)+(C3*F3)+(D3*F3)</f>
        <v>0</v>
      </c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>
        <v>-2</v>
      </c>
    </row>
    <row r="4" spans="1:20" ht="32.1" customHeight="1">
      <c r="A4" s="20"/>
      <c r="B4" s="112" t="s">
        <v>259</v>
      </c>
      <c r="C4" s="89"/>
      <c r="D4" s="89"/>
      <c r="E4" s="48"/>
      <c r="F4" s="70"/>
      <c r="G4" s="48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1:20" ht="32.1" customHeight="1">
      <c r="A5" s="20" t="s">
        <v>260</v>
      </c>
      <c r="B5" s="90"/>
      <c r="C5" s="90">
        <v>1</v>
      </c>
      <c r="D5" s="90"/>
      <c r="E5" s="48">
        <f t="shared" ref="E5:E13" si="0">SUM(B5:D5)</f>
        <v>1</v>
      </c>
      <c r="F5" s="70">
        <v>-0.2</v>
      </c>
      <c r="G5" s="48">
        <f>(B5*F5)+(C5*F5)+(D5*F5)</f>
        <v>-0.2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0" ht="32.1" customHeight="1">
      <c r="A6" s="20"/>
      <c r="B6" s="90"/>
      <c r="C6" s="91" t="s">
        <v>261</v>
      </c>
      <c r="D6" s="90"/>
      <c r="E6" s="48"/>
      <c r="F6" s="70"/>
      <c r="G6" s="48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0" ht="32.1" customHeight="1">
      <c r="A7" s="21" t="s">
        <v>262</v>
      </c>
      <c r="B7" s="89">
        <v>0</v>
      </c>
      <c r="C7" s="89"/>
      <c r="D7" s="89"/>
      <c r="E7" s="48">
        <f t="shared" si="0"/>
        <v>0</v>
      </c>
      <c r="F7" s="70">
        <v>-0.2</v>
      </c>
      <c r="G7" s="48">
        <f>(B7*F7)+(C7*F7)+(D7*F7)</f>
        <v>0</v>
      </c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spans="1:20" ht="32.1" customHeight="1">
      <c r="A8" s="20"/>
      <c r="B8" s="112" t="s">
        <v>259</v>
      </c>
      <c r="C8" s="89"/>
      <c r="D8" s="89"/>
      <c r="E8" s="48"/>
      <c r="F8" s="70"/>
      <c r="G8" s="48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20" ht="32.1" customHeight="1">
      <c r="A9" s="21" t="s">
        <v>263</v>
      </c>
      <c r="B9" s="90">
        <v>0</v>
      </c>
      <c r="C9" s="90"/>
      <c r="D9" s="90"/>
      <c r="E9" s="48">
        <f t="shared" si="0"/>
        <v>0</v>
      </c>
      <c r="F9" s="79">
        <v>-0.1</v>
      </c>
      <c r="G9" s="48">
        <f>(B9*F9)+(C9*F9)+(D9*F9)</f>
        <v>0</v>
      </c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1:20" ht="32.1" customHeight="1">
      <c r="A10" s="21"/>
      <c r="B10" s="91" t="s">
        <v>259</v>
      </c>
      <c r="C10" s="90"/>
      <c r="D10" s="90"/>
      <c r="E10" s="48"/>
      <c r="F10" s="79"/>
      <c r="G10" s="48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32.1" customHeight="1">
      <c r="A11" s="21" t="s">
        <v>264</v>
      </c>
      <c r="B11" s="89">
        <v>0</v>
      </c>
      <c r="C11" s="89"/>
      <c r="D11" s="89"/>
      <c r="E11" s="48">
        <f t="shared" si="0"/>
        <v>0</v>
      </c>
      <c r="F11" s="79">
        <v>-0.2</v>
      </c>
      <c r="G11" s="48">
        <f>(B11*F11)+(C11*F11)+(D11*F11)</f>
        <v>0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32.1" customHeight="1">
      <c r="A12" s="20"/>
      <c r="B12" s="112" t="s">
        <v>259</v>
      </c>
      <c r="C12" s="89"/>
      <c r="D12" s="89"/>
      <c r="E12" s="48"/>
      <c r="F12" s="70"/>
      <c r="G12" s="48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</row>
    <row r="13" spans="1:20" ht="32.1" customHeight="1">
      <c r="A13" s="21" t="s">
        <v>265</v>
      </c>
      <c r="B13" s="90">
        <v>0</v>
      </c>
      <c r="C13" s="90"/>
      <c r="D13" s="90"/>
      <c r="E13" s="48">
        <f t="shared" si="0"/>
        <v>0</v>
      </c>
      <c r="F13" s="79">
        <v>-0.1</v>
      </c>
      <c r="G13" s="48">
        <f>(B13*F13)+(C13*F13)+(D13*F13)</f>
        <v>0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</row>
    <row r="14" spans="1:20" ht="32.1" customHeight="1">
      <c r="A14" s="20"/>
      <c r="B14" s="91" t="s">
        <v>259</v>
      </c>
      <c r="C14" s="90"/>
      <c r="D14" s="90"/>
      <c r="E14" s="48"/>
      <c r="F14" s="70"/>
      <c r="G14" s="48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</row>
    <row r="15" spans="1:20">
      <c r="A15" s="141"/>
      <c r="B15" s="141"/>
      <c r="C15" s="141"/>
      <c r="D15" s="141"/>
      <c r="E15" s="37" t="s">
        <v>65</v>
      </c>
      <c r="F15" s="70">
        <f>SUM(F3:F14)</f>
        <v>-1.0000000000000002</v>
      </c>
      <c r="G15" s="49">
        <f>SUM(G3:G14)</f>
        <v>-0.2</v>
      </c>
      <c r="H15" s="141" t="s">
        <v>266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>
      <c r="A16" s="141"/>
      <c r="B16" s="141"/>
      <c r="C16" s="141"/>
      <c r="D16" s="141"/>
      <c r="E16" s="141"/>
      <c r="F16" s="8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52" t="s">
        <v>19</v>
      </c>
      <c r="C2" s="52" t="s">
        <v>20</v>
      </c>
      <c r="D2" s="52"/>
    </row>
    <row r="3" spans="2:4">
      <c r="B3" s="1" t="s">
        <v>21</v>
      </c>
      <c r="C3" s="61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4"/>
  <sheetViews>
    <sheetView zoomScale="70" zoomScaleNormal="70" workbookViewId="0">
      <pane xSplit="1" ySplit="1" topLeftCell="B2" activePane="bottomRight" state="frozen"/>
      <selection pane="bottomRight" activeCell="A3" sqref="A3"/>
      <selection pane="bottomLeft" activeCell="A2" sqref="A2"/>
      <selection pane="topRight" activeCell="B1" sqref="B1"/>
    </sheetView>
  </sheetViews>
  <sheetFormatPr defaultColWidth="10.5" defaultRowHeight="15.6"/>
  <cols>
    <col min="1" max="1" width="48.625" customWidth="1"/>
    <col min="2" max="2" width="66.625" style="131" customWidth="1"/>
    <col min="3" max="4" width="16.625" customWidth="1"/>
    <col min="5" max="5" width="12.375" customWidth="1"/>
  </cols>
  <sheetData>
    <row r="1" spans="1:4" ht="34.5" customHeight="1">
      <c r="A1" s="44" t="s">
        <v>22</v>
      </c>
      <c r="B1" s="125" t="s">
        <v>23</v>
      </c>
      <c r="C1" s="44" t="s">
        <v>24</v>
      </c>
      <c r="D1" s="44" t="s">
        <v>25</v>
      </c>
    </row>
    <row r="2" spans="1:4">
      <c r="A2" s="109" t="s">
        <v>26</v>
      </c>
      <c r="B2" s="112">
        <v>0.5</v>
      </c>
      <c r="C2" s="68">
        <v>0.05</v>
      </c>
      <c r="D2" s="38">
        <f>B2*C2</f>
        <v>2.5000000000000001E-2</v>
      </c>
    </row>
    <row r="3" spans="1:4" ht="93">
      <c r="A3" s="109"/>
      <c r="B3" s="138" t="s">
        <v>27</v>
      </c>
      <c r="C3" s="68"/>
      <c r="D3" s="38"/>
    </row>
    <row r="4" spans="1:4">
      <c r="A4" s="109" t="s">
        <v>28</v>
      </c>
      <c r="B4" s="112">
        <v>2</v>
      </c>
      <c r="C4" s="68">
        <v>0.05</v>
      </c>
      <c r="D4" s="38">
        <f>B4*C4</f>
        <v>0.1</v>
      </c>
    </row>
    <row r="5" spans="1:4" ht="30.95">
      <c r="A5" s="109"/>
      <c r="B5" s="126" t="s">
        <v>29</v>
      </c>
      <c r="C5" s="68"/>
      <c r="D5" s="38"/>
    </row>
    <row r="6" spans="1:4">
      <c r="A6" s="109" t="s">
        <v>30</v>
      </c>
      <c r="B6" s="112">
        <v>0</v>
      </c>
      <c r="C6" s="68">
        <v>0.05</v>
      </c>
      <c r="D6" s="38">
        <f>B6*C6</f>
        <v>0</v>
      </c>
    </row>
    <row r="7" spans="1:4">
      <c r="A7" s="109"/>
      <c r="B7" s="137" t="s">
        <v>31</v>
      </c>
      <c r="C7" s="68"/>
      <c r="D7" s="38"/>
    </row>
    <row r="8" spans="1:4">
      <c r="A8" s="109" t="s">
        <v>32</v>
      </c>
      <c r="B8" s="112">
        <v>0.5</v>
      </c>
      <c r="C8" s="68">
        <v>0.05</v>
      </c>
      <c r="D8" s="38">
        <f>B8*C8</f>
        <v>2.5000000000000001E-2</v>
      </c>
    </row>
    <row r="9" spans="1:4" ht="46.5">
      <c r="A9" s="109"/>
      <c r="B9" s="127" t="s">
        <v>33</v>
      </c>
      <c r="C9" s="68"/>
      <c r="D9" s="38"/>
    </row>
    <row r="10" spans="1:4">
      <c r="A10" s="109" t="s">
        <v>34</v>
      </c>
      <c r="B10" s="112">
        <v>1</v>
      </c>
      <c r="C10" s="68">
        <v>0.05</v>
      </c>
      <c r="D10" s="38">
        <f>B10*C10</f>
        <v>0.05</v>
      </c>
    </row>
    <row r="11" spans="1:4" ht="30.95">
      <c r="A11" s="109"/>
      <c r="B11" s="127" t="s">
        <v>35</v>
      </c>
      <c r="C11" s="68"/>
      <c r="D11" s="38"/>
    </row>
    <row r="12" spans="1:4">
      <c r="A12" s="109" t="s">
        <v>36</v>
      </c>
      <c r="B12" s="112">
        <v>0</v>
      </c>
      <c r="C12" s="68">
        <v>0.05</v>
      </c>
      <c r="D12" s="38">
        <f>B12*C12</f>
        <v>0</v>
      </c>
    </row>
    <row r="13" spans="1:4">
      <c r="A13" s="109"/>
      <c r="B13" s="118" t="s">
        <v>31</v>
      </c>
      <c r="C13" s="68"/>
      <c r="D13" s="38"/>
    </row>
    <row r="14" spans="1:4">
      <c r="A14" s="109" t="s">
        <v>37</v>
      </c>
      <c r="B14" s="112">
        <v>0</v>
      </c>
      <c r="C14" s="68">
        <v>0.05</v>
      </c>
      <c r="D14" s="38">
        <f>B14*C14</f>
        <v>0</v>
      </c>
    </row>
    <row r="15" spans="1:4">
      <c r="A15" s="109"/>
      <c r="B15" s="118" t="s">
        <v>31</v>
      </c>
      <c r="C15" s="68"/>
      <c r="D15" s="38"/>
    </row>
    <row r="16" spans="1:4">
      <c r="A16" s="109" t="s">
        <v>38</v>
      </c>
      <c r="B16" s="112">
        <v>0</v>
      </c>
      <c r="C16" s="68">
        <v>0.03</v>
      </c>
      <c r="D16" s="38">
        <f>B16*C16</f>
        <v>0</v>
      </c>
    </row>
    <row r="17" spans="1:4">
      <c r="A17" s="109"/>
      <c r="B17" s="118" t="s">
        <v>31</v>
      </c>
      <c r="C17" s="68"/>
      <c r="D17" s="38"/>
    </row>
    <row r="18" spans="1:4">
      <c r="A18" s="109" t="s">
        <v>39</v>
      </c>
      <c r="B18" s="112">
        <v>0</v>
      </c>
      <c r="C18" s="68">
        <v>0.02</v>
      </c>
      <c r="D18" s="38">
        <f>B18*C18</f>
        <v>0</v>
      </c>
    </row>
    <row r="19" spans="1:4">
      <c r="A19" s="109"/>
      <c r="B19" s="118" t="s">
        <v>31</v>
      </c>
      <c r="C19" s="68"/>
      <c r="D19" s="38"/>
    </row>
    <row r="20" spans="1:4">
      <c r="A20" s="109" t="s">
        <v>40</v>
      </c>
      <c r="B20" s="112">
        <v>0</v>
      </c>
      <c r="C20" s="68">
        <v>0.03</v>
      </c>
      <c r="D20" s="38">
        <f>B20*C20</f>
        <v>0</v>
      </c>
    </row>
    <row r="21" spans="1:4">
      <c r="A21" s="109"/>
      <c r="B21" s="118" t="s">
        <v>31</v>
      </c>
      <c r="C21" s="68"/>
      <c r="D21" s="38"/>
    </row>
    <row r="22" spans="1:4">
      <c r="A22" s="109" t="s">
        <v>41</v>
      </c>
      <c r="B22" s="112">
        <v>0</v>
      </c>
      <c r="C22" s="68">
        <v>0.03</v>
      </c>
      <c r="D22" s="38">
        <f>B22*C22</f>
        <v>0</v>
      </c>
    </row>
    <row r="23" spans="1:4">
      <c r="A23" s="109"/>
      <c r="B23" s="118" t="s">
        <v>31</v>
      </c>
      <c r="C23" s="68"/>
      <c r="D23" s="38"/>
    </row>
    <row r="24" spans="1:4" ht="30.95">
      <c r="A24" s="110" t="s">
        <v>42</v>
      </c>
      <c r="B24" s="112">
        <v>0</v>
      </c>
      <c r="C24" s="68">
        <v>0.03</v>
      </c>
      <c r="D24" s="38">
        <f>B24*C24</f>
        <v>0</v>
      </c>
    </row>
    <row r="25" spans="1:4">
      <c r="A25" s="109"/>
      <c r="B25" s="118" t="s">
        <v>31</v>
      </c>
      <c r="C25" s="68"/>
      <c r="D25" s="38"/>
    </row>
    <row r="26" spans="1:4">
      <c r="A26" s="109" t="s">
        <v>43</v>
      </c>
      <c r="B26" s="112">
        <v>3</v>
      </c>
      <c r="C26" s="68">
        <v>0.04</v>
      </c>
      <c r="D26" s="38">
        <f>B26*C26</f>
        <v>0.12</v>
      </c>
    </row>
    <row r="27" spans="1:4" ht="46.5">
      <c r="A27" s="109"/>
      <c r="B27" s="128" t="s">
        <v>44</v>
      </c>
      <c r="C27" s="68"/>
      <c r="D27" s="38"/>
    </row>
    <row r="28" spans="1:4">
      <c r="A28" s="109" t="s">
        <v>45</v>
      </c>
      <c r="B28" s="112">
        <v>3</v>
      </c>
      <c r="C28" s="68">
        <v>0.03</v>
      </c>
      <c r="D28" s="38">
        <f>B28*C28</f>
        <v>0.09</v>
      </c>
    </row>
    <row r="29" spans="1:4" ht="46.5">
      <c r="A29" s="109"/>
      <c r="B29" s="128" t="s">
        <v>46</v>
      </c>
      <c r="C29" s="68"/>
      <c r="D29" s="38"/>
    </row>
    <row r="30" spans="1:4">
      <c r="A30" s="109" t="s">
        <v>47</v>
      </c>
      <c r="B30" s="112">
        <v>0</v>
      </c>
      <c r="C30" s="68">
        <v>0.04</v>
      </c>
      <c r="D30" s="38">
        <f>B30*C30</f>
        <v>0</v>
      </c>
    </row>
    <row r="31" spans="1:4">
      <c r="A31" s="109"/>
      <c r="B31" s="118" t="s">
        <v>31</v>
      </c>
      <c r="C31" s="68"/>
      <c r="D31" s="38"/>
    </row>
    <row r="32" spans="1:4">
      <c r="A32" s="109" t="s">
        <v>48</v>
      </c>
      <c r="B32" s="112">
        <v>0</v>
      </c>
      <c r="C32" s="68">
        <v>0.04</v>
      </c>
      <c r="D32" s="38">
        <f>B32*C32</f>
        <v>0</v>
      </c>
    </row>
    <row r="33" spans="1:4">
      <c r="A33" s="109"/>
      <c r="B33" s="118" t="s">
        <v>31</v>
      </c>
      <c r="C33" s="68"/>
      <c r="D33" s="38"/>
    </row>
    <row r="34" spans="1:4">
      <c r="A34" s="109" t="s">
        <v>49</v>
      </c>
      <c r="B34" s="112">
        <v>0</v>
      </c>
      <c r="C34" s="68">
        <v>0.03</v>
      </c>
      <c r="D34" s="38">
        <f>B34*C34</f>
        <v>0</v>
      </c>
    </row>
    <row r="35" spans="1:4">
      <c r="A35" s="109"/>
      <c r="B35" s="118" t="s">
        <v>31</v>
      </c>
      <c r="C35" s="68"/>
      <c r="D35" s="38"/>
    </row>
    <row r="36" spans="1:4">
      <c r="A36" s="109" t="s">
        <v>50</v>
      </c>
      <c r="B36" s="112">
        <v>0</v>
      </c>
      <c r="C36" s="68">
        <v>0.05</v>
      </c>
      <c r="D36" s="38">
        <f>B36*C36</f>
        <v>0</v>
      </c>
    </row>
    <row r="37" spans="1:4">
      <c r="A37" s="109"/>
      <c r="B37" s="118" t="s">
        <v>31</v>
      </c>
      <c r="C37" s="68"/>
      <c r="D37" s="38"/>
    </row>
    <row r="38" spans="1:4">
      <c r="A38" s="109" t="s">
        <v>51</v>
      </c>
      <c r="B38" s="112">
        <v>0</v>
      </c>
      <c r="C38" s="68">
        <v>0.05</v>
      </c>
      <c r="D38" s="38">
        <f>B38*C38</f>
        <v>0</v>
      </c>
    </row>
    <row r="39" spans="1:4">
      <c r="A39" s="109"/>
      <c r="B39" s="118" t="s">
        <v>31</v>
      </c>
      <c r="C39" s="68"/>
      <c r="D39" s="38"/>
    </row>
    <row r="40" spans="1:4">
      <c r="A40" s="110" t="s">
        <v>52</v>
      </c>
      <c r="B40" s="112">
        <v>1</v>
      </c>
      <c r="C40" s="68">
        <v>0.04</v>
      </c>
      <c r="D40" s="38">
        <f>B40*C40</f>
        <v>0.04</v>
      </c>
    </row>
    <row r="41" spans="1:4">
      <c r="A41" s="109"/>
      <c r="B41" s="126" t="s">
        <v>53</v>
      </c>
      <c r="C41" s="68"/>
      <c r="D41" s="38"/>
    </row>
    <row r="42" spans="1:4">
      <c r="A42" s="109" t="s">
        <v>54</v>
      </c>
      <c r="B42" s="112">
        <v>1</v>
      </c>
      <c r="C42" s="68">
        <v>0.02</v>
      </c>
      <c r="D42" s="38">
        <f>B42*C42</f>
        <v>0.02</v>
      </c>
    </row>
    <row r="43" spans="1:4" ht="46.5">
      <c r="A43" s="109"/>
      <c r="B43" s="127" t="s">
        <v>55</v>
      </c>
      <c r="C43" s="68"/>
      <c r="D43" s="38"/>
    </row>
    <row r="44" spans="1:4">
      <c r="A44" s="109" t="s">
        <v>56</v>
      </c>
      <c r="B44" s="112">
        <v>0.5</v>
      </c>
      <c r="C44" s="68">
        <v>0.03</v>
      </c>
      <c r="D44" s="38">
        <f>B44*C44</f>
        <v>1.4999999999999999E-2</v>
      </c>
    </row>
    <row r="45" spans="1:4" ht="30.95">
      <c r="A45" s="109"/>
      <c r="B45" s="128" t="s">
        <v>57</v>
      </c>
      <c r="C45" s="68"/>
      <c r="D45" s="38"/>
    </row>
    <row r="46" spans="1:4">
      <c r="A46" s="109" t="s">
        <v>58</v>
      </c>
      <c r="B46" s="112">
        <v>0.5</v>
      </c>
      <c r="C46" s="68">
        <v>0.03</v>
      </c>
      <c r="D46" s="38">
        <f>B46*C46</f>
        <v>1.4999999999999999E-2</v>
      </c>
    </row>
    <row r="47" spans="1:4" ht="30.95">
      <c r="A47" s="109"/>
      <c r="B47" s="128" t="s">
        <v>57</v>
      </c>
      <c r="C47" s="68"/>
      <c r="D47" s="38"/>
    </row>
    <row r="48" spans="1:4">
      <c r="A48" s="109" t="s">
        <v>59</v>
      </c>
      <c r="B48" s="112">
        <v>0</v>
      </c>
      <c r="C48" s="68">
        <v>0.02</v>
      </c>
      <c r="D48" s="38">
        <f>B48*C48</f>
        <v>0</v>
      </c>
    </row>
    <row r="49" spans="1:5">
      <c r="A49" s="109"/>
      <c r="B49" s="118" t="s">
        <v>31</v>
      </c>
      <c r="C49" s="68"/>
      <c r="D49" s="38"/>
    </row>
    <row r="50" spans="1:5">
      <c r="A50" s="109" t="s">
        <v>60</v>
      </c>
      <c r="B50" s="112">
        <v>0</v>
      </c>
      <c r="C50" s="68">
        <v>0.02</v>
      </c>
      <c r="D50" s="38">
        <f>B50*C50</f>
        <v>0</v>
      </c>
    </row>
    <row r="51" spans="1:5">
      <c r="A51" s="109"/>
      <c r="B51" s="118" t="s">
        <v>31</v>
      </c>
      <c r="C51" s="68"/>
      <c r="D51" s="38"/>
    </row>
    <row r="52" spans="1:5">
      <c r="A52" s="109" t="s">
        <v>61</v>
      </c>
      <c r="B52" s="112">
        <v>0</v>
      </c>
      <c r="C52" s="68">
        <v>0.02</v>
      </c>
      <c r="D52" s="38">
        <f>B52*C52</f>
        <v>0</v>
      </c>
    </row>
    <row r="53" spans="1:5" ht="46.5">
      <c r="A53" s="109"/>
      <c r="B53" s="129" t="s">
        <v>62</v>
      </c>
      <c r="C53" s="68"/>
      <c r="D53" s="38"/>
    </row>
    <row r="54" spans="1:5">
      <c r="A54" s="109" t="s">
        <v>63</v>
      </c>
      <c r="B54" s="112">
        <v>0</v>
      </c>
      <c r="C54" s="68">
        <v>0.02</v>
      </c>
      <c r="D54" s="38">
        <f>B54*C54</f>
        <v>0</v>
      </c>
    </row>
    <row r="55" spans="1:5">
      <c r="A55" s="109"/>
      <c r="B55" s="118" t="s">
        <v>31</v>
      </c>
      <c r="C55" s="68"/>
      <c r="D55" s="38"/>
    </row>
    <row r="56" spans="1:5">
      <c r="A56" s="109" t="s">
        <v>64</v>
      </c>
      <c r="B56" s="112">
        <v>0</v>
      </c>
      <c r="C56" s="68">
        <v>0.03</v>
      </c>
      <c r="D56" s="38">
        <f>B56*C56</f>
        <v>0</v>
      </c>
    </row>
    <row r="57" spans="1:5">
      <c r="A57" s="24"/>
      <c r="B57" s="118" t="s">
        <v>31</v>
      </c>
      <c r="C57" s="68"/>
      <c r="D57" s="38"/>
    </row>
    <row r="58" spans="1:5">
      <c r="B58" s="130" t="s">
        <v>65</v>
      </c>
      <c r="C58" s="68">
        <f>SUM(C2:C57)</f>
        <v>1.0000000000000004</v>
      </c>
      <c r="D58" s="108">
        <f>SUM(D2:D57)</f>
        <v>0.5</v>
      </c>
      <c r="E58" s="54" t="s">
        <v>66</v>
      </c>
    </row>
    <row r="59" spans="1:5">
      <c r="B59"/>
    </row>
    <row r="60" spans="1:5">
      <c r="B60"/>
    </row>
    <row r="61" spans="1:5">
      <c r="B61"/>
    </row>
    <row r="62" spans="1:5">
      <c r="B62"/>
    </row>
    <row r="63" spans="1:5">
      <c r="B63"/>
    </row>
    <row r="64" spans="1:5">
      <c r="B64"/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2" activePane="bottomRight" state="frozen"/>
      <selection pane="bottomRight" activeCell="B33" sqref="B33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1" customWidth="1"/>
    <col min="2" max="2" width="64.625" style="7" customWidth="1"/>
    <col min="3" max="4" width="16.625" style="1" customWidth="1"/>
    <col min="5" max="5" width="15.375" style="1" customWidth="1"/>
    <col min="6" max="16384" width="10.875" style="1"/>
  </cols>
  <sheetData>
    <row r="1" spans="1:4" ht="32.1" customHeight="1">
      <c r="A1" s="142" t="s">
        <v>22</v>
      </c>
      <c r="B1" s="32" t="s">
        <v>67</v>
      </c>
      <c r="C1" s="142" t="s">
        <v>24</v>
      </c>
      <c r="D1" s="142" t="s">
        <v>25</v>
      </c>
    </row>
    <row r="2" spans="1:4">
      <c r="A2" s="109" t="s">
        <v>26</v>
      </c>
      <c r="B2" s="112">
        <v>0</v>
      </c>
      <c r="C2" s="68">
        <v>0.05</v>
      </c>
      <c r="D2" s="38">
        <f>B2*C2</f>
        <v>0</v>
      </c>
    </row>
    <row r="3" spans="1:4">
      <c r="A3" s="109"/>
      <c r="B3" s="118" t="s">
        <v>31</v>
      </c>
      <c r="C3" s="68"/>
      <c r="D3" s="38"/>
    </row>
    <row r="4" spans="1:4">
      <c r="A4" s="109" t="s">
        <v>28</v>
      </c>
      <c r="B4" s="112">
        <v>5</v>
      </c>
      <c r="C4" s="68">
        <v>0.05</v>
      </c>
      <c r="D4" s="38">
        <f>B4*C4</f>
        <v>0.25</v>
      </c>
    </row>
    <row r="5" spans="1:4" ht="46.5">
      <c r="A5" s="109"/>
      <c r="B5" s="127" t="s">
        <v>68</v>
      </c>
      <c r="C5" s="68"/>
      <c r="D5" s="38"/>
    </row>
    <row r="6" spans="1:4">
      <c r="A6" s="109" t="s">
        <v>30</v>
      </c>
      <c r="B6" s="112">
        <v>0</v>
      </c>
      <c r="C6" s="68">
        <v>0.05</v>
      </c>
      <c r="D6" s="38">
        <f>B6*C6</f>
        <v>0</v>
      </c>
    </row>
    <row r="7" spans="1:4">
      <c r="A7" s="109"/>
      <c r="B7" s="118" t="s">
        <v>31</v>
      </c>
      <c r="C7" s="68"/>
      <c r="D7" s="38"/>
    </row>
    <row r="8" spans="1:4">
      <c r="A8" s="109" t="s">
        <v>32</v>
      </c>
      <c r="B8" s="112">
        <v>0</v>
      </c>
      <c r="C8" s="68">
        <v>0.05</v>
      </c>
      <c r="D8" s="38">
        <f>B8*C8</f>
        <v>0</v>
      </c>
    </row>
    <row r="9" spans="1:4">
      <c r="A9" s="109"/>
      <c r="B9" s="118" t="s">
        <v>31</v>
      </c>
      <c r="C9" s="68"/>
      <c r="D9" s="38"/>
    </row>
    <row r="10" spans="1:4">
      <c r="A10" s="109" t="s">
        <v>34</v>
      </c>
      <c r="B10" s="112">
        <v>0</v>
      </c>
      <c r="C10" s="68">
        <v>0.05</v>
      </c>
      <c r="D10" s="38">
        <f>B10*C10</f>
        <v>0</v>
      </c>
    </row>
    <row r="11" spans="1:4">
      <c r="A11" s="109"/>
      <c r="B11" s="118" t="s">
        <v>31</v>
      </c>
      <c r="C11" s="68"/>
      <c r="D11" s="38"/>
    </row>
    <row r="12" spans="1:4">
      <c r="A12" s="109" t="s">
        <v>36</v>
      </c>
      <c r="B12" s="112">
        <v>0</v>
      </c>
      <c r="C12" s="68">
        <v>0.05</v>
      </c>
      <c r="D12" s="38">
        <f>B12*C12</f>
        <v>0</v>
      </c>
    </row>
    <row r="13" spans="1:4">
      <c r="A13" s="109"/>
      <c r="B13" s="118" t="s">
        <v>31</v>
      </c>
      <c r="C13" s="68"/>
      <c r="D13" s="38"/>
    </row>
    <row r="14" spans="1:4">
      <c r="A14" s="109" t="s">
        <v>37</v>
      </c>
      <c r="B14" s="112">
        <v>0</v>
      </c>
      <c r="C14" s="68">
        <v>0.05</v>
      </c>
      <c r="D14" s="38">
        <f>B14*C14</f>
        <v>0</v>
      </c>
    </row>
    <row r="15" spans="1:4">
      <c r="A15" s="109"/>
      <c r="B15" s="118" t="s">
        <v>31</v>
      </c>
      <c r="C15" s="68"/>
      <c r="D15" s="38"/>
    </row>
    <row r="16" spans="1:4">
      <c r="A16" s="109" t="s">
        <v>38</v>
      </c>
      <c r="B16" s="112">
        <v>0</v>
      </c>
      <c r="C16" s="68">
        <v>0.03</v>
      </c>
      <c r="D16" s="38">
        <f>B16*C16</f>
        <v>0</v>
      </c>
    </row>
    <row r="17" spans="1:4">
      <c r="A17" s="109"/>
      <c r="B17" s="118" t="s">
        <v>31</v>
      </c>
      <c r="C17" s="68"/>
      <c r="D17" s="38"/>
    </row>
    <row r="18" spans="1:4">
      <c r="A18" s="109" t="s">
        <v>39</v>
      </c>
      <c r="B18" s="112">
        <v>0</v>
      </c>
      <c r="C18" s="68">
        <v>0.02</v>
      </c>
      <c r="D18" s="38">
        <f>B18*C18</f>
        <v>0</v>
      </c>
    </row>
    <row r="19" spans="1:4">
      <c r="A19" s="109"/>
      <c r="B19" s="118" t="s">
        <v>31</v>
      </c>
      <c r="C19" s="68"/>
      <c r="D19" s="38"/>
    </row>
    <row r="20" spans="1:4">
      <c r="A20" s="109" t="s">
        <v>40</v>
      </c>
      <c r="B20" s="112">
        <v>0</v>
      </c>
      <c r="C20" s="68">
        <v>0.03</v>
      </c>
      <c r="D20" s="38">
        <f>B20*C20</f>
        <v>0</v>
      </c>
    </row>
    <row r="21" spans="1:4">
      <c r="A21" s="109"/>
      <c r="B21" s="118" t="s">
        <v>31</v>
      </c>
      <c r="C21" s="68"/>
      <c r="D21" s="38"/>
    </row>
    <row r="22" spans="1:4">
      <c r="A22" s="109" t="s">
        <v>41</v>
      </c>
      <c r="B22" s="112">
        <v>0</v>
      </c>
      <c r="C22" s="68">
        <v>0.03</v>
      </c>
      <c r="D22" s="38">
        <f>B22*C22</f>
        <v>0</v>
      </c>
    </row>
    <row r="23" spans="1:4">
      <c r="A23" s="109"/>
      <c r="B23" s="118" t="s">
        <v>31</v>
      </c>
      <c r="C23" s="68"/>
      <c r="D23" s="38"/>
    </row>
    <row r="24" spans="1:4" ht="28.5" customHeight="1">
      <c r="A24" s="110" t="s">
        <v>42</v>
      </c>
      <c r="B24" s="112">
        <v>0</v>
      </c>
      <c r="C24" s="68">
        <v>0.03</v>
      </c>
      <c r="D24" s="38">
        <f>B24*C24</f>
        <v>0</v>
      </c>
    </row>
    <row r="25" spans="1:4">
      <c r="A25" s="109"/>
      <c r="B25" s="118" t="s">
        <v>31</v>
      </c>
      <c r="C25" s="68"/>
      <c r="D25" s="38"/>
    </row>
    <row r="26" spans="1:4">
      <c r="A26" s="109" t="s">
        <v>43</v>
      </c>
      <c r="B26" s="112">
        <v>0</v>
      </c>
      <c r="C26" s="68">
        <v>0.04</v>
      </c>
      <c r="D26" s="38">
        <f>B26*C26</f>
        <v>0</v>
      </c>
    </row>
    <row r="27" spans="1:4">
      <c r="A27" s="109"/>
      <c r="B27" s="118" t="s">
        <v>31</v>
      </c>
      <c r="C27" s="68"/>
      <c r="D27" s="38"/>
    </row>
    <row r="28" spans="1:4">
      <c r="A28" s="109" t="s">
        <v>45</v>
      </c>
      <c r="B28" s="112">
        <v>0</v>
      </c>
      <c r="C28" s="68">
        <v>0.03</v>
      </c>
      <c r="D28" s="38">
        <f>B28*C28</f>
        <v>0</v>
      </c>
    </row>
    <row r="29" spans="1:4">
      <c r="A29" s="109"/>
      <c r="B29" s="118" t="s">
        <v>31</v>
      </c>
      <c r="C29" s="68"/>
      <c r="D29" s="38"/>
    </row>
    <row r="30" spans="1:4">
      <c r="A30" s="109" t="s">
        <v>47</v>
      </c>
      <c r="B30" s="112">
        <v>0</v>
      </c>
      <c r="C30" s="68">
        <v>0.04</v>
      </c>
      <c r="D30" s="38">
        <f>B30*C30</f>
        <v>0</v>
      </c>
    </row>
    <row r="31" spans="1:4">
      <c r="A31" s="109"/>
      <c r="B31" s="118" t="s">
        <v>31</v>
      </c>
      <c r="C31" s="68"/>
      <c r="D31" s="38"/>
    </row>
    <row r="32" spans="1:4">
      <c r="A32" s="109" t="s">
        <v>48</v>
      </c>
      <c r="B32" s="112">
        <v>0</v>
      </c>
      <c r="C32" s="68">
        <v>0.04</v>
      </c>
      <c r="D32" s="38">
        <f>B32*C32</f>
        <v>0</v>
      </c>
    </row>
    <row r="33" spans="1:4">
      <c r="A33" s="109"/>
      <c r="B33" s="118" t="s">
        <v>31</v>
      </c>
      <c r="C33" s="68"/>
      <c r="D33" s="38"/>
    </row>
    <row r="34" spans="1:4">
      <c r="A34" s="109" t="s">
        <v>49</v>
      </c>
      <c r="B34" s="112">
        <v>0</v>
      </c>
      <c r="C34" s="68">
        <v>0.03</v>
      </c>
      <c r="D34" s="38">
        <f>B34*C34</f>
        <v>0</v>
      </c>
    </row>
    <row r="35" spans="1:4">
      <c r="A35" s="109"/>
      <c r="B35" s="118" t="s">
        <v>31</v>
      </c>
      <c r="C35" s="68"/>
      <c r="D35" s="38"/>
    </row>
    <row r="36" spans="1:4">
      <c r="A36" s="109" t="s">
        <v>50</v>
      </c>
      <c r="B36" s="112">
        <v>0</v>
      </c>
      <c r="C36" s="68">
        <v>0.05</v>
      </c>
      <c r="D36" s="38">
        <f>B36*C36</f>
        <v>0</v>
      </c>
    </row>
    <row r="37" spans="1:4">
      <c r="A37" s="109"/>
      <c r="B37" s="118" t="s">
        <v>31</v>
      </c>
      <c r="C37" s="68"/>
      <c r="D37" s="38"/>
    </row>
    <row r="38" spans="1:4">
      <c r="A38" s="109" t="s">
        <v>51</v>
      </c>
      <c r="B38" s="112">
        <v>0</v>
      </c>
      <c r="C38" s="68">
        <v>0.05</v>
      </c>
      <c r="D38" s="38">
        <f>B38*C38</f>
        <v>0</v>
      </c>
    </row>
    <row r="39" spans="1:4">
      <c r="A39" s="109"/>
      <c r="B39" s="118" t="s">
        <v>31</v>
      </c>
      <c r="C39" s="68"/>
      <c r="D39" s="38"/>
    </row>
    <row r="40" spans="1:4" s="63" customFormat="1" ht="17.25" customHeight="1">
      <c r="A40" s="110" t="s">
        <v>52</v>
      </c>
      <c r="B40" s="112">
        <v>0</v>
      </c>
      <c r="C40" s="68">
        <v>0.04</v>
      </c>
      <c r="D40" s="69">
        <f>B40*C40</f>
        <v>0</v>
      </c>
    </row>
    <row r="41" spans="1:4">
      <c r="A41" s="109"/>
      <c r="B41" s="118" t="s">
        <v>31</v>
      </c>
      <c r="C41" s="68"/>
      <c r="D41" s="38"/>
    </row>
    <row r="42" spans="1:4">
      <c r="A42" s="109" t="s">
        <v>54</v>
      </c>
      <c r="B42" s="112">
        <v>0</v>
      </c>
      <c r="C42" s="68">
        <v>0.02</v>
      </c>
      <c r="D42" s="38">
        <f>B42*C42</f>
        <v>0</v>
      </c>
    </row>
    <row r="43" spans="1:4">
      <c r="A43" s="109"/>
      <c r="B43" s="118" t="s">
        <v>31</v>
      </c>
      <c r="C43" s="68"/>
      <c r="D43" s="38"/>
    </row>
    <row r="44" spans="1:4">
      <c r="A44" s="109" t="s">
        <v>56</v>
      </c>
      <c r="B44" s="112">
        <v>0</v>
      </c>
      <c r="C44" s="68">
        <v>0.03</v>
      </c>
      <c r="D44" s="38">
        <f>B44*C44</f>
        <v>0</v>
      </c>
    </row>
    <row r="45" spans="1:4">
      <c r="A45" s="109"/>
      <c r="B45" s="118" t="s">
        <v>31</v>
      </c>
      <c r="C45" s="68"/>
      <c r="D45" s="38"/>
    </row>
    <row r="46" spans="1:4">
      <c r="A46" s="109" t="s">
        <v>58</v>
      </c>
      <c r="B46" s="112">
        <v>0</v>
      </c>
      <c r="C46" s="68">
        <v>0.03</v>
      </c>
      <c r="D46" s="38">
        <f>B46*C46</f>
        <v>0</v>
      </c>
    </row>
    <row r="47" spans="1:4">
      <c r="A47" s="109"/>
      <c r="B47" s="118" t="s">
        <v>31</v>
      </c>
      <c r="C47" s="68"/>
      <c r="D47" s="38"/>
    </row>
    <row r="48" spans="1:4">
      <c r="A48" s="109" t="s">
        <v>59</v>
      </c>
      <c r="B48" s="112">
        <v>0</v>
      </c>
      <c r="C48" s="68">
        <v>0.02</v>
      </c>
      <c r="D48" s="38">
        <f>B48*C48</f>
        <v>0</v>
      </c>
    </row>
    <row r="49" spans="1:5">
      <c r="A49" s="109"/>
      <c r="B49" s="118" t="s">
        <v>31</v>
      </c>
      <c r="C49" s="68"/>
      <c r="D49" s="38"/>
    </row>
    <row r="50" spans="1:5">
      <c r="A50" s="109" t="s">
        <v>60</v>
      </c>
      <c r="B50" s="112">
        <v>0</v>
      </c>
      <c r="C50" s="68">
        <v>0.02</v>
      </c>
      <c r="D50" s="38">
        <f>B50*C50</f>
        <v>0</v>
      </c>
    </row>
    <row r="51" spans="1:5">
      <c r="A51" s="109"/>
      <c r="B51" s="118" t="s">
        <v>31</v>
      </c>
      <c r="C51" s="68"/>
      <c r="D51" s="38"/>
    </row>
    <row r="52" spans="1:5">
      <c r="A52" s="109" t="s">
        <v>61</v>
      </c>
      <c r="B52" s="112">
        <v>0</v>
      </c>
      <c r="C52" s="68">
        <v>0.02</v>
      </c>
      <c r="D52" s="38">
        <f>B52*C52</f>
        <v>0</v>
      </c>
    </row>
    <row r="53" spans="1:5">
      <c r="A53" s="109"/>
      <c r="B53" s="118" t="s">
        <v>31</v>
      </c>
      <c r="C53" s="68"/>
      <c r="D53" s="38"/>
    </row>
    <row r="54" spans="1:5">
      <c r="A54" s="109" t="s">
        <v>63</v>
      </c>
      <c r="B54" s="112">
        <v>0</v>
      </c>
      <c r="C54" s="68">
        <v>0.02</v>
      </c>
      <c r="D54" s="38">
        <f>B54*C54</f>
        <v>0</v>
      </c>
    </row>
    <row r="55" spans="1:5">
      <c r="A55" s="109"/>
      <c r="B55" s="118" t="s">
        <v>31</v>
      </c>
      <c r="C55" s="68"/>
      <c r="D55" s="38"/>
    </row>
    <row r="56" spans="1:5">
      <c r="A56" s="109" t="s">
        <v>64</v>
      </c>
      <c r="B56" s="112">
        <v>0</v>
      </c>
      <c r="C56" s="68">
        <v>0.03</v>
      </c>
      <c r="D56" s="38">
        <f>B56*C56</f>
        <v>0</v>
      </c>
    </row>
    <row r="57" spans="1:5">
      <c r="A57" s="111"/>
      <c r="B57" s="118" t="s">
        <v>31</v>
      </c>
      <c r="C57" s="68"/>
      <c r="D57" s="38"/>
    </row>
    <row r="58" spans="1:5">
      <c r="B58" s="43" t="s">
        <v>65</v>
      </c>
      <c r="C58" s="68">
        <f>SUM(C2:C57)</f>
        <v>1.0000000000000004</v>
      </c>
      <c r="D58" s="88">
        <f>SUM(D2:D57)</f>
        <v>0.25</v>
      </c>
      <c r="E58" s="54" t="s">
        <v>69</v>
      </c>
    </row>
    <row r="59" spans="1:5">
      <c r="B59" s="1"/>
    </row>
    <row r="60" spans="1:5">
      <c r="B60" s="1"/>
    </row>
    <row r="61" spans="1:5">
      <c r="B61" s="1"/>
    </row>
    <row r="62" spans="1:5">
      <c r="B62" s="1"/>
    </row>
    <row r="63" spans="1:5">
      <c r="B63" s="1"/>
    </row>
    <row r="64" spans="1:5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B82" activePane="bottomRight" state="frozen"/>
      <selection pane="bottomRight" activeCell="B51" sqref="B51"/>
      <selection pane="bottomLeft" activeCell="A2" sqref="A2"/>
      <selection pane="topRight" activeCell="B1" sqref="B1"/>
    </sheetView>
  </sheetViews>
  <sheetFormatPr defaultColWidth="10.875" defaultRowHeight="15.6"/>
  <cols>
    <col min="1" max="1" width="80.625" style="7" customWidth="1"/>
    <col min="2" max="2" width="65.625" style="7" customWidth="1"/>
    <col min="3" max="3" width="8.625" style="7" customWidth="1"/>
    <col min="4" max="4" width="64.625" style="7" customWidth="1"/>
    <col min="5" max="5" width="8.625" style="7" customWidth="1"/>
    <col min="6" max="6" width="64.625" style="7" customWidth="1"/>
    <col min="7" max="7" width="8.625" style="7" customWidth="1"/>
    <col min="8" max="8" width="9.875" style="7" customWidth="1"/>
    <col min="9" max="9" width="15.375" style="7" customWidth="1"/>
    <col min="10" max="10" width="15.5" style="7" customWidth="1"/>
    <col min="11" max="16384" width="10.875" style="7"/>
  </cols>
  <sheetData>
    <row r="1" spans="1:9" ht="108" customHeight="1">
      <c r="A1" s="143" t="s">
        <v>70</v>
      </c>
      <c r="B1" s="21" t="s">
        <v>71</v>
      </c>
      <c r="C1" s="32" t="s">
        <v>72</v>
      </c>
      <c r="D1" s="21" t="s">
        <v>73</v>
      </c>
      <c r="E1" s="32" t="s">
        <v>74</v>
      </c>
      <c r="F1" s="21" t="s">
        <v>75</v>
      </c>
      <c r="G1" s="32" t="s">
        <v>72</v>
      </c>
      <c r="H1" s="39" t="s">
        <v>25</v>
      </c>
      <c r="I1" s="140"/>
    </row>
    <row r="2" spans="1:9" ht="15.95" customHeight="1">
      <c r="A2" s="23" t="s">
        <v>76</v>
      </c>
      <c r="B2" s="112">
        <v>5</v>
      </c>
      <c r="C2" s="113">
        <v>0.05</v>
      </c>
      <c r="D2" s="112"/>
      <c r="E2" s="113">
        <v>0.04</v>
      </c>
      <c r="F2" s="112"/>
      <c r="G2" s="113">
        <v>0.04</v>
      </c>
      <c r="H2" s="71">
        <f>B2*C2+D2*E2+F2*G2</f>
        <v>0.25</v>
      </c>
      <c r="I2" s="141"/>
    </row>
    <row r="3" spans="1:9" s="14" customFormat="1" ht="33.75" customHeight="1">
      <c r="A3" s="27"/>
      <c r="B3" s="136" t="s">
        <v>77</v>
      </c>
      <c r="C3" s="113"/>
      <c r="D3" s="112"/>
      <c r="E3" s="113"/>
      <c r="F3" s="112"/>
      <c r="G3" s="113"/>
      <c r="H3" s="71"/>
    </row>
    <row r="4" spans="1:9" ht="33.75" customHeight="1">
      <c r="A4" s="23" t="s">
        <v>78</v>
      </c>
      <c r="B4" s="91"/>
      <c r="C4" s="113">
        <v>0.03</v>
      </c>
      <c r="D4" s="91"/>
      <c r="E4" s="113">
        <v>3.5000000000000003E-2</v>
      </c>
      <c r="F4" s="91"/>
      <c r="G4" s="113">
        <v>3.5000000000000003E-2</v>
      </c>
      <c r="H4" s="71">
        <f>B4*C4+D4*E4+F4*G4</f>
        <v>0</v>
      </c>
      <c r="I4" s="141"/>
    </row>
    <row r="5" spans="1:9">
      <c r="A5" s="22"/>
      <c r="B5" s="91"/>
      <c r="C5" s="113"/>
      <c r="D5" s="91"/>
      <c r="E5" s="113"/>
      <c r="F5" s="91"/>
      <c r="G5" s="113"/>
      <c r="H5" s="71"/>
      <c r="I5" s="141"/>
    </row>
    <row r="6" spans="1:9">
      <c r="A6" s="23" t="s">
        <v>79</v>
      </c>
      <c r="B6" s="112"/>
      <c r="C6" s="113">
        <v>0.04</v>
      </c>
      <c r="D6" s="112"/>
      <c r="E6" s="113">
        <v>0.04</v>
      </c>
      <c r="F6" s="112"/>
      <c r="G6" s="113">
        <v>0.04</v>
      </c>
      <c r="H6" s="71">
        <f t="shared" ref="H6" si="0">B6*C6+D6*E6+F6*G6</f>
        <v>0</v>
      </c>
      <c r="I6" s="141"/>
    </row>
    <row r="7" spans="1:9" ht="15.95" customHeight="1">
      <c r="A7" s="22"/>
      <c r="B7" s="112"/>
      <c r="C7" s="113"/>
      <c r="D7" s="112"/>
      <c r="E7" s="113"/>
      <c r="F7" s="112"/>
      <c r="G7" s="113"/>
      <c r="H7" s="71"/>
      <c r="I7" s="141"/>
    </row>
    <row r="8" spans="1:9" ht="15.95" customHeight="1">
      <c r="A8" s="23" t="s">
        <v>80</v>
      </c>
      <c r="B8" s="91"/>
      <c r="C8" s="113">
        <v>0.04</v>
      </c>
      <c r="D8" s="91"/>
      <c r="E8" s="113">
        <v>0.04</v>
      </c>
      <c r="F8" s="91"/>
      <c r="G8" s="113">
        <v>0.04</v>
      </c>
      <c r="H8" s="71">
        <f t="shared" ref="H8:H14" si="1">B8*C8+D8*E8+F8*G8</f>
        <v>0</v>
      </c>
      <c r="I8" s="141"/>
    </row>
    <row r="9" spans="1:9" ht="15.95" customHeight="1">
      <c r="A9" s="23"/>
      <c r="B9" s="91"/>
      <c r="C9" s="113"/>
      <c r="D9" s="91"/>
      <c r="E9" s="113"/>
      <c r="F9" s="91"/>
      <c r="G9" s="113"/>
      <c r="H9" s="71"/>
      <c r="I9" s="141"/>
    </row>
    <row r="10" spans="1:9" ht="15.95" customHeight="1">
      <c r="A10" s="23" t="s">
        <v>81</v>
      </c>
      <c r="B10" s="91"/>
      <c r="C10" s="113">
        <v>0.05</v>
      </c>
      <c r="D10" s="91"/>
      <c r="E10" s="113">
        <v>0.05</v>
      </c>
      <c r="F10" s="91"/>
      <c r="G10" s="113">
        <v>0.05</v>
      </c>
      <c r="H10" s="71">
        <f t="shared" si="1"/>
        <v>0</v>
      </c>
      <c r="I10" s="141"/>
    </row>
    <row r="11" spans="1:9" ht="15.95" customHeight="1">
      <c r="A11" s="23"/>
      <c r="B11" s="91"/>
      <c r="C11" s="113"/>
      <c r="D11" s="91"/>
      <c r="E11" s="113"/>
      <c r="F11" s="91"/>
      <c r="G11" s="113"/>
      <c r="H11" s="71"/>
      <c r="I11" s="141"/>
    </row>
    <row r="12" spans="1:9" ht="55.5" customHeight="1">
      <c r="A12" s="23" t="s">
        <v>82</v>
      </c>
      <c r="B12" s="91"/>
      <c r="C12" s="113">
        <v>0.04</v>
      </c>
      <c r="D12" s="91"/>
      <c r="E12" s="113">
        <v>3.5000000000000003E-2</v>
      </c>
      <c r="F12" s="91"/>
      <c r="G12" s="113">
        <v>3.5000000000000003E-2</v>
      </c>
      <c r="H12" s="71">
        <f t="shared" si="1"/>
        <v>0</v>
      </c>
      <c r="I12" s="141"/>
    </row>
    <row r="13" spans="1:9" ht="15.95" customHeight="1">
      <c r="A13" s="23"/>
      <c r="B13" s="91"/>
      <c r="C13" s="113"/>
      <c r="D13" s="91"/>
      <c r="E13" s="113"/>
      <c r="F13" s="91"/>
      <c r="G13" s="113"/>
      <c r="H13" s="71"/>
      <c r="I13" s="141"/>
    </row>
    <row r="14" spans="1:9" ht="15.95" customHeight="1">
      <c r="A14" s="23" t="s">
        <v>83</v>
      </c>
      <c r="B14" s="91"/>
      <c r="C14" s="113">
        <v>0.03</v>
      </c>
      <c r="D14" s="91"/>
      <c r="E14" s="113">
        <v>0.03</v>
      </c>
      <c r="F14" s="91"/>
      <c r="G14" s="113">
        <v>0.03</v>
      </c>
      <c r="H14" s="71">
        <f t="shared" si="1"/>
        <v>0</v>
      </c>
      <c r="I14" s="141"/>
    </row>
    <row r="15" spans="1:9" ht="15.95" customHeight="1">
      <c r="A15" s="23"/>
      <c r="B15" s="91"/>
      <c r="C15" s="113"/>
      <c r="D15" s="91"/>
      <c r="E15" s="113"/>
      <c r="F15" s="91"/>
      <c r="G15" s="113"/>
      <c r="H15" s="71"/>
      <c r="I15" s="141"/>
    </row>
    <row r="16" spans="1:9" ht="15.95" customHeight="1">
      <c r="A16" s="21" t="s">
        <v>84</v>
      </c>
      <c r="B16" s="112">
        <v>10</v>
      </c>
      <c r="C16" s="113">
        <v>0.03</v>
      </c>
      <c r="D16" s="112"/>
      <c r="E16" s="113">
        <v>0.03</v>
      </c>
      <c r="F16" s="112"/>
      <c r="G16" s="113">
        <v>0.03</v>
      </c>
      <c r="H16" s="71">
        <f t="shared" ref="H16" si="2">B16*C16+D16*E16+F16*G16</f>
        <v>0.3</v>
      </c>
      <c r="I16" s="141"/>
    </row>
    <row r="17" spans="1:8" ht="67.5" customHeight="1">
      <c r="A17" s="22"/>
      <c r="B17" s="133" t="s">
        <v>85</v>
      </c>
      <c r="C17" s="113"/>
      <c r="D17" s="112"/>
      <c r="E17" s="113"/>
      <c r="F17" s="112"/>
      <c r="G17" s="113"/>
      <c r="H17" s="71"/>
    </row>
    <row r="18" spans="1:8" ht="15.95" customHeight="1">
      <c r="A18" s="21" t="s">
        <v>86</v>
      </c>
      <c r="B18" s="91"/>
      <c r="C18" s="113">
        <v>0.03</v>
      </c>
      <c r="D18" s="91"/>
      <c r="E18" s="113">
        <v>2.5000000000000001E-2</v>
      </c>
      <c r="F18" s="91"/>
      <c r="G18" s="113">
        <v>2.5000000000000001E-2</v>
      </c>
      <c r="H18" s="71">
        <f t="shared" ref="H18" si="3">B18*C18+D18*E18+F18*G18</f>
        <v>0</v>
      </c>
    </row>
    <row r="19" spans="1:8" ht="15.95" customHeight="1">
      <c r="A19" s="20"/>
      <c r="B19" s="91"/>
      <c r="C19" s="113"/>
      <c r="D19" s="91"/>
      <c r="E19" s="113"/>
      <c r="F19" s="91"/>
      <c r="G19" s="113"/>
      <c r="H19" s="71"/>
    </row>
    <row r="20" spans="1:8" ht="15.95" customHeight="1">
      <c r="A20" s="21" t="s">
        <v>87</v>
      </c>
      <c r="B20" s="112"/>
      <c r="C20" s="113">
        <v>0.03</v>
      </c>
      <c r="D20" s="112"/>
      <c r="E20" s="113">
        <v>3.5000000000000003E-2</v>
      </c>
      <c r="F20" s="112"/>
      <c r="G20" s="113">
        <v>3.5000000000000003E-2</v>
      </c>
      <c r="H20" s="71">
        <f t="shared" ref="H20" si="4">B20*C20+D20*E20+F20*G20</f>
        <v>0</v>
      </c>
    </row>
    <row r="21" spans="1:8" ht="15.95" customHeight="1">
      <c r="A21" s="20"/>
      <c r="B21" s="112"/>
      <c r="C21" s="113"/>
      <c r="D21" s="112"/>
      <c r="E21" s="113"/>
      <c r="F21" s="112"/>
      <c r="G21" s="113"/>
      <c r="H21" s="71"/>
    </row>
    <row r="22" spans="1:8" ht="15.95" customHeight="1">
      <c r="A22" s="20" t="s">
        <v>88</v>
      </c>
      <c r="B22" s="91"/>
      <c r="C22" s="113">
        <v>0.03</v>
      </c>
      <c r="D22" s="91"/>
      <c r="E22" s="113">
        <v>3.5000000000000003E-2</v>
      </c>
      <c r="F22" s="91"/>
      <c r="G22" s="113">
        <v>3.5000000000000003E-2</v>
      </c>
      <c r="H22" s="71">
        <f t="shared" ref="H22" si="5">B22*C22+D22*E22+F22*G22</f>
        <v>0</v>
      </c>
    </row>
    <row r="23" spans="1:8" ht="15.95" customHeight="1">
      <c r="A23" s="20"/>
      <c r="B23" s="91"/>
      <c r="C23" s="113"/>
      <c r="D23" s="91"/>
      <c r="E23" s="113"/>
      <c r="F23" s="91"/>
      <c r="G23" s="113"/>
      <c r="H23" s="71"/>
    </row>
    <row r="24" spans="1:8" ht="15.95" customHeight="1">
      <c r="A24" s="21" t="s">
        <v>89</v>
      </c>
      <c r="B24" s="112"/>
      <c r="C24" s="113">
        <v>0.02</v>
      </c>
      <c r="D24" s="112"/>
      <c r="E24" s="113">
        <v>1.4999999999999999E-2</v>
      </c>
      <c r="F24" s="112"/>
      <c r="G24" s="113">
        <v>1.4999999999999999E-2</v>
      </c>
      <c r="H24" s="71">
        <f t="shared" ref="H24" si="6">B24*C24+D24*E24+F24*G24</f>
        <v>0</v>
      </c>
    </row>
    <row r="25" spans="1:8" ht="15.95" customHeight="1">
      <c r="A25" s="20"/>
      <c r="B25" s="112"/>
      <c r="C25" s="113"/>
      <c r="D25" s="112"/>
      <c r="E25" s="113"/>
      <c r="F25" s="112"/>
      <c r="G25" s="113"/>
      <c r="H25" s="71"/>
    </row>
    <row r="26" spans="1:8" ht="15.95" customHeight="1">
      <c r="A26" s="21" t="s">
        <v>90</v>
      </c>
      <c r="B26" s="91"/>
      <c r="C26" s="113">
        <v>0.02</v>
      </c>
      <c r="D26" s="91"/>
      <c r="E26" s="113">
        <v>0.02</v>
      </c>
      <c r="F26" s="91"/>
      <c r="G26" s="113">
        <v>0.02</v>
      </c>
      <c r="H26" s="71">
        <f t="shared" ref="H26" si="7">B26*C26+D26*E26+F26*G26</f>
        <v>0</v>
      </c>
    </row>
    <row r="27" spans="1:8" ht="15.95" customHeight="1">
      <c r="A27" s="20"/>
      <c r="B27" s="91"/>
      <c r="C27" s="113"/>
      <c r="D27" s="91"/>
      <c r="E27" s="113"/>
      <c r="F27" s="91"/>
      <c r="G27" s="113"/>
      <c r="H27" s="71"/>
    </row>
    <row r="28" spans="1:8" ht="15.95" customHeight="1">
      <c r="A28" s="21" t="s">
        <v>91</v>
      </c>
      <c r="B28" s="112"/>
      <c r="C28" s="113">
        <v>0.03</v>
      </c>
      <c r="D28" s="112"/>
      <c r="E28" s="113">
        <v>0.02</v>
      </c>
      <c r="F28" s="112"/>
      <c r="G28" s="113">
        <v>2.5000000000000001E-2</v>
      </c>
      <c r="H28" s="71">
        <f t="shared" ref="H28" si="8">B28*C28+D28*E28+F28*G28</f>
        <v>0</v>
      </c>
    </row>
    <row r="29" spans="1:8" ht="15.95" customHeight="1">
      <c r="A29" s="20"/>
      <c r="B29" s="112"/>
      <c r="C29" s="113"/>
      <c r="D29" s="112"/>
      <c r="E29" s="113"/>
      <c r="F29" s="112"/>
      <c r="G29" s="113"/>
      <c r="H29" s="71"/>
    </row>
    <row r="30" spans="1:8" ht="15.95" customHeight="1">
      <c r="A30" s="20" t="s">
        <v>92</v>
      </c>
      <c r="B30" s="91"/>
      <c r="C30" s="113">
        <v>0.03</v>
      </c>
      <c r="D30" s="91"/>
      <c r="E30" s="113">
        <v>0.02</v>
      </c>
      <c r="F30" s="91"/>
      <c r="G30" s="113">
        <v>0.02</v>
      </c>
      <c r="H30" s="71">
        <f t="shared" ref="H30" si="9">B30*C30+D30*E30+F30*G30</f>
        <v>0</v>
      </c>
    </row>
    <row r="31" spans="1:8" ht="15.95" customHeight="1">
      <c r="A31" s="20"/>
      <c r="B31" s="91"/>
      <c r="C31" s="113"/>
      <c r="D31" s="91"/>
      <c r="E31" s="113"/>
      <c r="F31" s="91"/>
      <c r="G31" s="113"/>
      <c r="H31" s="71"/>
    </row>
    <row r="32" spans="1:8" ht="15.95" customHeight="1">
      <c r="A32" s="21" t="s">
        <v>93</v>
      </c>
      <c r="B32" s="112">
        <v>20</v>
      </c>
      <c r="C32" s="113">
        <v>0.03</v>
      </c>
      <c r="D32" s="112"/>
      <c r="E32" s="113">
        <v>0.02</v>
      </c>
      <c r="F32" s="112"/>
      <c r="G32" s="113">
        <v>0.02</v>
      </c>
      <c r="H32" s="71">
        <f t="shared" ref="H32" si="10">B32*C32+D32*E32+F32*G32</f>
        <v>0.6</v>
      </c>
    </row>
    <row r="33" spans="1:8" ht="67.5" customHeight="1">
      <c r="A33" s="20"/>
      <c r="B33" s="133" t="s">
        <v>94</v>
      </c>
      <c r="C33" s="113"/>
      <c r="D33" s="112"/>
      <c r="E33" s="113"/>
      <c r="F33" s="112"/>
      <c r="G33" s="113"/>
      <c r="H33" s="71"/>
    </row>
    <row r="34" spans="1:8" ht="15.95" customHeight="1">
      <c r="A34" s="21" t="s">
        <v>95</v>
      </c>
      <c r="B34" s="91">
        <v>5</v>
      </c>
      <c r="C34" s="113">
        <v>0.04</v>
      </c>
      <c r="D34" s="91"/>
      <c r="E34" s="113">
        <v>0.04</v>
      </c>
      <c r="F34" s="91"/>
      <c r="G34" s="113">
        <v>0.04</v>
      </c>
      <c r="H34" s="71">
        <f t="shared" ref="H34" si="11">B34*C34+D34*E34+F34*G34</f>
        <v>0.2</v>
      </c>
    </row>
    <row r="35" spans="1:8" ht="108.6" customHeight="1">
      <c r="A35" s="20"/>
      <c r="B35" s="132" t="s">
        <v>96</v>
      </c>
      <c r="C35" s="113"/>
      <c r="D35" s="91"/>
      <c r="E35" s="113"/>
      <c r="F35" s="91"/>
      <c r="G35" s="113"/>
      <c r="H35" s="71"/>
    </row>
    <row r="36" spans="1:8" ht="15.95" customHeight="1">
      <c r="A36" s="21" t="s">
        <v>97</v>
      </c>
      <c r="B36" s="112"/>
      <c r="C36" s="113">
        <v>0.03</v>
      </c>
      <c r="D36" s="112"/>
      <c r="E36" s="113">
        <v>2.5000000000000001E-2</v>
      </c>
      <c r="F36" s="112"/>
      <c r="G36" s="113">
        <v>2.5000000000000001E-2</v>
      </c>
      <c r="H36" s="71">
        <f t="shared" ref="H36" si="12">B36*C36+D36*E36+F36*G36</f>
        <v>0</v>
      </c>
    </row>
    <row r="37" spans="1:8" ht="15.95" customHeight="1">
      <c r="A37" s="20"/>
      <c r="B37" s="112"/>
      <c r="C37" s="113"/>
      <c r="D37" s="112"/>
      <c r="E37" s="113"/>
      <c r="F37" s="112"/>
      <c r="G37" s="113"/>
      <c r="H37" s="71"/>
    </row>
    <row r="38" spans="1:8" ht="15.95" customHeight="1">
      <c r="A38" s="21" t="s">
        <v>98</v>
      </c>
      <c r="B38" s="91"/>
      <c r="C38" s="113">
        <v>0.02</v>
      </c>
      <c r="D38" s="91"/>
      <c r="E38" s="113">
        <v>0.02</v>
      </c>
      <c r="F38" s="91"/>
      <c r="G38" s="113">
        <v>0.02</v>
      </c>
      <c r="H38" s="71">
        <f t="shared" ref="H38" si="13">B38*C38+D38*E38+F38*G38</f>
        <v>0</v>
      </c>
    </row>
    <row r="39" spans="1:8" ht="15.95" customHeight="1">
      <c r="A39" s="20"/>
      <c r="B39" s="91"/>
      <c r="C39" s="113"/>
      <c r="D39" s="91"/>
      <c r="E39" s="113"/>
      <c r="F39" s="91"/>
      <c r="G39" s="113"/>
      <c r="H39" s="71"/>
    </row>
    <row r="40" spans="1:8" ht="15.95" customHeight="1">
      <c r="A40" s="21" t="s">
        <v>99</v>
      </c>
      <c r="B40" s="112"/>
      <c r="C40" s="113">
        <v>0.02</v>
      </c>
      <c r="D40" s="112"/>
      <c r="E40" s="113">
        <v>0.02</v>
      </c>
      <c r="F40" s="112"/>
      <c r="G40" s="113">
        <v>0.02</v>
      </c>
      <c r="H40" s="71">
        <f t="shared" ref="H40" si="14">B40*C40+D40*E40+F40*G40</f>
        <v>0</v>
      </c>
    </row>
    <row r="41" spans="1:8" ht="15.95" customHeight="1">
      <c r="A41" s="20"/>
      <c r="B41" s="112"/>
      <c r="C41" s="113"/>
      <c r="D41" s="112"/>
      <c r="E41" s="113"/>
      <c r="F41" s="112"/>
      <c r="G41" s="113"/>
      <c r="H41" s="71"/>
    </row>
    <row r="42" spans="1:8" ht="15.95" customHeight="1">
      <c r="A42" s="21" t="s">
        <v>100</v>
      </c>
      <c r="B42" s="91"/>
      <c r="C42" s="113">
        <v>0.02</v>
      </c>
      <c r="D42" s="91"/>
      <c r="E42" s="113">
        <v>0.02</v>
      </c>
      <c r="F42" s="91"/>
      <c r="G42" s="113">
        <v>0.02</v>
      </c>
      <c r="H42" s="71">
        <f t="shared" ref="H42" si="15">B42*C42+D42*E42+F42*G42</f>
        <v>0</v>
      </c>
    </row>
    <row r="43" spans="1:8" ht="15.95" customHeight="1">
      <c r="A43" s="20"/>
      <c r="B43" s="91"/>
      <c r="C43" s="113"/>
      <c r="D43" s="91"/>
      <c r="E43" s="113"/>
      <c r="F43" s="91"/>
      <c r="G43" s="113"/>
      <c r="H43" s="71"/>
    </row>
    <row r="44" spans="1:8" ht="15.95" customHeight="1">
      <c r="A44" s="21" t="s">
        <v>101</v>
      </c>
      <c r="B44" s="112">
        <v>5</v>
      </c>
      <c r="C44" s="113">
        <v>0.02</v>
      </c>
      <c r="D44" s="112"/>
      <c r="E44" s="113">
        <v>0.02</v>
      </c>
      <c r="F44" s="112"/>
      <c r="G44" s="113">
        <v>0.02</v>
      </c>
      <c r="H44" s="71">
        <f t="shared" ref="H44" si="16">B44*C44+D44*E44+F44*G44</f>
        <v>0.1</v>
      </c>
    </row>
    <row r="45" spans="1:8" ht="112.5" customHeight="1">
      <c r="A45" s="21"/>
      <c r="B45" s="133" t="s">
        <v>102</v>
      </c>
      <c r="C45" s="113"/>
      <c r="D45" s="112"/>
      <c r="E45" s="113"/>
      <c r="F45" s="112"/>
      <c r="G45" s="113"/>
      <c r="H45" s="71"/>
    </row>
    <row r="46" spans="1:8" ht="15.95" customHeight="1">
      <c r="A46" s="21" t="s">
        <v>103</v>
      </c>
      <c r="B46" s="91">
        <v>5</v>
      </c>
      <c r="C46" s="113">
        <v>0.02</v>
      </c>
      <c r="D46" s="91"/>
      <c r="E46" s="113">
        <v>0.02</v>
      </c>
      <c r="F46" s="91"/>
      <c r="G46" s="113">
        <v>0.02</v>
      </c>
      <c r="H46" s="71">
        <f t="shared" ref="H46" si="17">B46*C46+D46*E46+F46*G46</f>
        <v>0.1</v>
      </c>
    </row>
    <row r="47" spans="1:8" ht="118.5" customHeight="1">
      <c r="A47" s="20"/>
      <c r="B47" s="132" t="s">
        <v>102</v>
      </c>
      <c r="C47" s="113"/>
      <c r="D47" s="91"/>
      <c r="E47" s="113"/>
      <c r="F47" s="91"/>
      <c r="G47" s="113"/>
      <c r="H47" s="71"/>
    </row>
    <row r="48" spans="1:8" ht="15.95" customHeight="1">
      <c r="A48" s="21" t="s">
        <v>104</v>
      </c>
      <c r="B48" s="112">
        <v>5</v>
      </c>
      <c r="C48" s="113">
        <v>0.02</v>
      </c>
      <c r="D48" s="112"/>
      <c r="E48" s="113">
        <v>0.02</v>
      </c>
      <c r="F48" s="112"/>
      <c r="G48" s="113">
        <v>0.02</v>
      </c>
      <c r="H48" s="71">
        <f t="shared" ref="H48" si="18">B48*C48+D48*E48+F48*G48</f>
        <v>0.1</v>
      </c>
    </row>
    <row r="49" spans="1:8" ht="41.25" customHeight="1">
      <c r="A49" s="20"/>
      <c r="B49" s="119" t="s">
        <v>105</v>
      </c>
      <c r="C49" s="113"/>
      <c r="D49" s="112"/>
      <c r="E49" s="113"/>
      <c r="F49" s="112"/>
      <c r="G49" s="113"/>
      <c r="H49" s="71"/>
    </row>
    <row r="50" spans="1:8" ht="15.95" customHeight="1">
      <c r="A50" s="21" t="s">
        <v>106</v>
      </c>
      <c r="B50" s="91">
        <v>5</v>
      </c>
      <c r="C50" s="113">
        <v>0.02</v>
      </c>
      <c r="D50" s="91"/>
      <c r="E50" s="113">
        <v>0.02</v>
      </c>
      <c r="F50" s="91"/>
      <c r="G50" s="113">
        <v>0.02</v>
      </c>
      <c r="H50" s="71">
        <f t="shared" ref="H50" si="19">B50*C50+D50*E50+F50*G50</f>
        <v>0.1</v>
      </c>
    </row>
    <row r="51" spans="1:8" ht="43.5" customHeight="1">
      <c r="A51" s="20"/>
      <c r="B51" s="134" t="s">
        <v>105</v>
      </c>
      <c r="C51" s="113"/>
      <c r="D51" s="91"/>
      <c r="E51" s="113"/>
      <c r="F51" s="91"/>
      <c r="G51" s="113"/>
      <c r="H51" s="71"/>
    </row>
    <row r="52" spans="1:8" ht="15.95" customHeight="1">
      <c r="A52" s="21" t="s">
        <v>107</v>
      </c>
      <c r="B52" s="91"/>
      <c r="C52" s="113">
        <v>0.02</v>
      </c>
      <c r="D52" s="91"/>
      <c r="E52" s="113">
        <v>0.02</v>
      </c>
      <c r="F52" s="91"/>
      <c r="G52" s="113">
        <v>0.02</v>
      </c>
      <c r="H52" s="71">
        <f t="shared" ref="H52" si="20">B52*C52+D52*E52+F52*G52</f>
        <v>0</v>
      </c>
    </row>
    <row r="53" spans="1:8" ht="15.95" customHeight="1">
      <c r="A53" s="20"/>
      <c r="B53" s="91"/>
      <c r="C53" s="113"/>
      <c r="D53" s="91"/>
      <c r="E53" s="113"/>
      <c r="F53" s="91"/>
      <c r="G53" s="113"/>
      <c r="H53" s="71"/>
    </row>
    <row r="54" spans="1:8" ht="15.95" customHeight="1">
      <c r="A54" s="21" t="s">
        <v>108</v>
      </c>
      <c r="B54" s="112"/>
      <c r="C54" s="113">
        <v>0.02</v>
      </c>
      <c r="D54" s="112"/>
      <c r="E54" s="113">
        <v>2.5000000000000001E-2</v>
      </c>
      <c r="F54" s="112"/>
      <c r="G54" s="113">
        <v>2.5000000000000001E-2</v>
      </c>
      <c r="H54" s="71">
        <f t="shared" ref="H54" si="21">B54*C54+D54*E54+F54*G54</f>
        <v>0</v>
      </c>
    </row>
    <row r="55" spans="1:8" ht="15.95" customHeight="1">
      <c r="A55" s="20"/>
      <c r="B55" s="112"/>
      <c r="C55" s="113"/>
      <c r="D55" s="112"/>
      <c r="E55" s="113"/>
      <c r="F55" s="112"/>
      <c r="G55" s="113"/>
      <c r="H55" s="71"/>
    </row>
    <row r="56" spans="1:8" ht="15.95" customHeight="1">
      <c r="A56" s="21" t="s">
        <v>109</v>
      </c>
      <c r="B56" s="91"/>
      <c r="C56" s="113">
        <v>0.02</v>
      </c>
      <c r="D56" s="91"/>
      <c r="E56" s="113">
        <v>1.4999999999999999E-2</v>
      </c>
      <c r="F56" s="91"/>
      <c r="G56" s="113">
        <v>1.4999999999999999E-2</v>
      </c>
      <c r="H56" s="71">
        <f t="shared" ref="H56" si="22">B56*C56+D56*E56+F56*G56</f>
        <v>0</v>
      </c>
    </row>
    <row r="57" spans="1:8" ht="15.95" customHeight="1">
      <c r="A57" s="20"/>
      <c r="B57" s="91"/>
      <c r="C57" s="113"/>
      <c r="D57" s="91"/>
      <c r="E57" s="113"/>
      <c r="F57" s="91"/>
      <c r="G57" s="113"/>
      <c r="H57" s="71"/>
    </row>
    <row r="58" spans="1:8" ht="15.95" customHeight="1">
      <c r="A58" s="21" t="s">
        <v>110</v>
      </c>
      <c r="B58" s="112"/>
      <c r="C58" s="113">
        <v>0.02</v>
      </c>
      <c r="D58" s="112"/>
      <c r="E58" s="113">
        <v>0.02</v>
      </c>
      <c r="F58" s="112"/>
      <c r="G58" s="113">
        <v>0.02</v>
      </c>
      <c r="H58" s="71">
        <f t="shared" ref="H58" si="23">B58*C58+D58*E58+F58*G58</f>
        <v>0</v>
      </c>
    </row>
    <row r="59" spans="1:8" ht="15.95" customHeight="1">
      <c r="A59" s="20"/>
      <c r="B59" s="112"/>
      <c r="C59" s="113"/>
      <c r="D59" s="112"/>
      <c r="E59" s="113"/>
      <c r="F59" s="112"/>
      <c r="G59" s="113"/>
      <c r="H59" s="71"/>
    </row>
    <row r="60" spans="1:8" ht="15.95" customHeight="1">
      <c r="A60" s="21" t="s">
        <v>111</v>
      </c>
      <c r="B60" s="91"/>
      <c r="C60" s="113">
        <v>0.02</v>
      </c>
      <c r="D60" s="91"/>
      <c r="E60" s="113">
        <v>0.02</v>
      </c>
      <c r="F60" s="91"/>
      <c r="G60" s="113">
        <v>0.02</v>
      </c>
      <c r="H60" s="71">
        <f t="shared" ref="H60" si="24">B60*C60+D60*E60+F60*G60</f>
        <v>0</v>
      </c>
    </row>
    <row r="61" spans="1:8" ht="15.95" customHeight="1">
      <c r="A61" s="20"/>
      <c r="B61" s="91"/>
      <c r="C61" s="113"/>
      <c r="D61" s="91"/>
      <c r="E61" s="113"/>
      <c r="F61" s="91"/>
      <c r="G61" s="113"/>
      <c r="H61" s="71"/>
    </row>
    <row r="62" spans="1:8" ht="15.95" customHeight="1">
      <c r="A62" s="20" t="s">
        <v>112</v>
      </c>
      <c r="B62" s="112"/>
      <c r="C62" s="113">
        <v>0.02</v>
      </c>
      <c r="D62" s="112"/>
      <c r="E62" s="113">
        <v>1.4999999999999999E-2</v>
      </c>
      <c r="F62" s="112"/>
      <c r="G62" s="113">
        <v>1.4999999999999999E-2</v>
      </c>
      <c r="H62" s="71">
        <f t="shared" ref="H62" si="25">B62*C62+D62*E62+F62*G62</f>
        <v>0</v>
      </c>
    </row>
    <row r="63" spans="1:8" ht="15.95" customHeight="1">
      <c r="A63" s="20"/>
      <c r="B63" s="112"/>
      <c r="C63" s="113"/>
      <c r="D63" s="112"/>
      <c r="E63" s="113"/>
      <c r="F63" s="112"/>
      <c r="G63" s="113"/>
      <c r="H63" s="71"/>
    </row>
    <row r="64" spans="1:8" ht="15.95" customHeight="1">
      <c r="A64" s="20" t="s">
        <v>113</v>
      </c>
      <c r="B64" s="91"/>
      <c r="C64" s="113">
        <v>0.02</v>
      </c>
      <c r="D64" s="91"/>
      <c r="E64" s="113">
        <v>1.4999999999999999E-2</v>
      </c>
      <c r="F64" s="91"/>
      <c r="G64" s="113">
        <v>1.4999999999999999E-2</v>
      </c>
      <c r="H64" s="71">
        <f t="shared" ref="H64" si="26">B64*C64+D64*E64+F64*G64</f>
        <v>0</v>
      </c>
    </row>
    <row r="65" spans="1:8" ht="15.95" customHeight="1">
      <c r="A65" s="20"/>
      <c r="B65" s="91"/>
      <c r="C65" s="113"/>
      <c r="D65" s="91"/>
      <c r="E65" s="113"/>
      <c r="F65" s="91"/>
      <c r="G65" s="113"/>
      <c r="H65" s="71"/>
    </row>
    <row r="66" spans="1:8" ht="36.950000000000003" customHeight="1">
      <c r="A66" s="21" t="s">
        <v>114</v>
      </c>
      <c r="B66" s="112"/>
      <c r="C66" s="113">
        <v>0.03</v>
      </c>
      <c r="D66" s="112"/>
      <c r="E66" s="113">
        <v>2.5000000000000001E-2</v>
      </c>
      <c r="F66" s="112"/>
      <c r="G66" s="113">
        <v>1.4999999999999999E-2</v>
      </c>
      <c r="H66" s="71">
        <f t="shared" ref="H66" si="27">B66*C66+D66*E66+F66*G66</f>
        <v>0</v>
      </c>
    </row>
    <row r="67" spans="1:8" ht="15.95" customHeight="1">
      <c r="A67" s="20"/>
      <c r="B67" s="112"/>
      <c r="C67" s="113"/>
      <c r="D67" s="112"/>
      <c r="E67" s="113"/>
      <c r="F67" s="112"/>
      <c r="G67" s="113"/>
      <c r="H67" s="71"/>
    </row>
    <row r="68" spans="1:8" ht="15.95" customHeight="1">
      <c r="A68" s="21" t="s">
        <v>115</v>
      </c>
      <c r="B68" s="91"/>
      <c r="C68" s="113">
        <v>1.4999999999999999E-2</v>
      </c>
      <c r="D68" s="91"/>
      <c r="E68" s="113">
        <v>0.01</v>
      </c>
      <c r="F68" s="91"/>
      <c r="G68" s="113">
        <v>0.01</v>
      </c>
      <c r="H68" s="71">
        <f t="shared" ref="H68" si="28">B68*C68+D68*E68+F68*G68</f>
        <v>0</v>
      </c>
    </row>
    <row r="69" spans="1:8" ht="15.95" customHeight="1">
      <c r="A69" s="20"/>
      <c r="B69" s="91"/>
      <c r="C69" s="113"/>
      <c r="D69" s="91"/>
      <c r="E69" s="113"/>
      <c r="F69" s="91"/>
      <c r="G69" s="113"/>
      <c r="H69" s="71"/>
    </row>
    <row r="70" spans="1:8" ht="15.95" customHeight="1">
      <c r="A70" s="21" t="s">
        <v>116</v>
      </c>
      <c r="B70" s="112"/>
      <c r="C70" s="113">
        <v>0.02</v>
      </c>
      <c r="D70" s="112"/>
      <c r="E70" s="113">
        <v>1.4999999999999999E-2</v>
      </c>
      <c r="F70" s="112"/>
      <c r="G70" s="113">
        <v>1.4999999999999999E-2</v>
      </c>
      <c r="H70" s="71">
        <f t="shared" ref="H70" si="29">B70*C70+D70*E70+F70*G70</f>
        <v>0</v>
      </c>
    </row>
    <row r="71" spans="1:8" ht="15.95" customHeight="1">
      <c r="A71" s="20"/>
      <c r="B71" s="112"/>
      <c r="C71" s="113"/>
      <c r="D71" s="112"/>
      <c r="E71" s="113"/>
      <c r="F71" s="112"/>
      <c r="G71" s="113"/>
      <c r="H71" s="71"/>
    </row>
    <row r="72" spans="1:8" ht="15.95" customHeight="1">
      <c r="A72" s="21" t="s">
        <v>117</v>
      </c>
      <c r="B72" s="112"/>
      <c r="C72" s="113">
        <v>0.01</v>
      </c>
      <c r="D72" s="112"/>
      <c r="E72" s="113">
        <v>0.02</v>
      </c>
      <c r="F72" s="112"/>
      <c r="G72" s="113">
        <v>0.02</v>
      </c>
      <c r="H72" s="71">
        <f t="shared" ref="H72" si="30">B72*C72+D72*E72+F72*G72</f>
        <v>0</v>
      </c>
    </row>
    <row r="73" spans="1:8" ht="15.95" customHeight="1">
      <c r="A73" s="20"/>
      <c r="B73" s="112"/>
      <c r="C73" s="113"/>
      <c r="D73" s="112"/>
      <c r="E73" s="113"/>
      <c r="F73" s="112"/>
      <c r="G73" s="113"/>
      <c r="H73" s="71"/>
    </row>
    <row r="74" spans="1:8" ht="15.95" customHeight="1">
      <c r="A74" s="20" t="s">
        <v>118</v>
      </c>
      <c r="B74" s="112"/>
      <c r="C74" s="113">
        <v>1.4999999999999999E-2</v>
      </c>
      <c r="D74" s="112"/>
      <c r="E74" s="113">
        <v>0.02</v>
      </c>
      <c r="F74" s="112"/>
      <c r="G74" s="113">
        <v>0.02</v>
      </c>
      <c r="H74" s="71"/>
    </row>
    <row r="75" spans="1:8" ht="15.95" customHeight="1">
      <c r="A75" s="20"/>
      <c r="B75" s="112"/>
      <c r="C75" s="113"/>
      <c r="D75" s="112"/>
      <c r="E75" s="113"/>
      <c r="F75" s="112"/>
      <c r="G75" s="113"/>
      <c r="H75" s="71"/>
    </row>
    <row r="76" spans="1:8" ht="15.95" customHeight="1">
      <c r="A76" s="20" t="s">
        <v>119</v>
      </c>
      <c r="B76" s="112"/>
      <c r="C76" s="113">
        <v>0</v>
      </c>
      <c r="D76" s="112"/>
      <c r="E76" s="113">
        <v>0.02</v>
      </c>
      <c r="F76" s="112"/>
      <c r="G76" s="113">
        <v>0.02</v>
      </c>
      <c r="H76" s="71">
        <f t="shared" ref="H76" si="31">B76*C76+D76*E76+F76*G76</f>
        <v>0</v>
      </c>
    </row>
    <row r="77" spans="1:8" ht="15.95" customHeight="1">
      <c r="A77" s="20"/>
      <c r="B77" s="91"/>
      <c r="C77" s="113"/>
      <c r="D77" s="91"/>
      <c r="E77" s="113"/>
      <c r="F77" s="91"/>
      <c r="G77" s="113"/>
      <c r="H77" s="71"/>
    </row>
    <row r="78" spans="1:8" ht="15.95" customHeight="1">
      <c r="A78" s="21" t="s">
        <v>120</v>
      </c>
      <c r="B78" s="91"/>
      <c r="C78" s="113">
        <v>0.01</v>
      </c>
      <c r="D78" s="91"/>
      <c r="E78" s="113">
        <v>0.01</v>
      </c>
      <c r="F78" s="91"/>
      <c r="G78" s="113">
        <v>0.01</v>
      </c>
      <c r="H78" s="71">
        <f t="shared" ref="H78" si="32">B78*C78+D78*E78+F78*G78</f>
        <v>0</v>
      </c>
    </row>
    <row r="79" spans="1:8" ht="15.95" customHeight="1">
      <c r="A79" s="20"/>
      <c r="B79" s="112"/>
      <c r="C79" s="113"/>
      <c r="D79" s="112"/>
      <c r="E79" s="113"/>
      <c r="F79" s="112"/>
      <c r="G79" s="113"/>
      <c r="H79" s="71"/>
    </row>
    <row r="80" spans="1:8" ht="15.95" customHeight="1">
      <c r="A80" s="21" t="s">
        <v>121</v>
      </c>
      <c r="B80" s="112"/>
      <c r="C80" s="113">
        <v>0</v>
      </c>
      <c r="D80" s="112"/>
      <c r="E80" s="113">
        <v>0.01</v>
      </c>
      <c r="F80" s="112"/>
      <c r="G80" s="113">
        <v>0.01</v>
      </c>
      <c r="H80" s="71">
        <f t="shared" ref="H80:H86" si="33">B80*C80+D80*E80+F80*G80</f>
        <v>0</v>
      </c>
    </row>
    <row r="81" spans="1:9" ht="15.95" customHeight="1">
      <c r="A81" s="20"/>
      <c r="B81" s="91"/>
      <c r="C81" s="113"/>
      <c r="D81" s="91"/>
      <c r="E81" s="113"/>
      <c r="F81" s="91"/>
      <c r="G81" s="113"/>
      <c r="H81" s="71"/>
      <c r="I81" s="141"/>
    </row>
    <row r="82" spans="1:9" ht="15.95" customHeight="1">
      <c r="A82" s="21" t="s">
        <v>122</v>
      </c>
      <c r="B82" s="91"/>
      <c r="C82" s="113">
        <v>0.02</v>
      </c>
      <c r="D82" s="91"/>
      <c r="E82" s="113">
        <v>0.01</v>
      </c>
      <c r="F82" s="91"/>
      <c r="G82" s="113">
        <v>1.4999999999999999E-2</v>
      </c>
      <c r="H82" s="71">
        <f t="shared" si="33"/>
        <v>0</v>
      </c>
      <c r="I82" s="141"/>
    </row>
    <row r="83" spans="1:9" ht="15.95" customHeight="1">
      <c r="A83" s="20"/>
      <c r="B83" s="112"/>
      <c r="C83" s="113"/>
      <c r="D83" s="112"/>
      <c r="E83" s="113"/>
      <c r="F83" s="112"/>
      <c r="G83" s="113"/>
      <c r="H83" s="71"/>
      <c r="I83" s="141"/>
    </row>
    <row r="84" spans="1:9" ht="15.95" customHeight="1">
      <c r="A84" s="20" t="s">
        <v>123</v>
      </c>
      <c r="B84" s="112"/>
      <c r="C84" s="113">
        <v>0</v>
      </c>
      <c r="D84" s="112"/>
      <c r="E84" s="113">
        <v>0.02</v>
      </c>
      <c r="F84" s="112"/>
      <c r="G84" s="113">
        <v>0.02</v>
      </c>
      <c r="H84" s="71">
        <f t="shared" si="33"/>
        <v>0</v>
      </c>
      <c r="I84" s="144"/>
    </row>
    <row r="85" spans="1:9" ht="32.25" customHeight="1">
      <c r="A85" s="20"/>
      <c r="B85" s="112"/>
      <c r="C85" s="113"/>
      <c r="D85" s="112"/>
      <c r="E85" s="113"/>
      <c r="F85" s="112"/>
      <c r="G85" s="113"/>
      <c r="H85" s="71"/>
      <c r="I85" s="141"/>
    </row>
    <row r="86" spans="1:9">
      <c r="A86" s="23" t="s">
        <v>124</v>
      </c>
      <c r="B86" s="91"/>
      <c r="C86" s="113">
        <v>0</v>
      </c>
      <c r="D86" s="91"/>
      <c r="E86" s="113">
        <v>1.4999999999999999E-2</v>
      </c>
      <c r="F86" s="91"/>
      <c r="G86" s="113">
        <v>1.4999999999999999E-2</v>
      </c>
      <c r="H86" s="71">
        <f t="shared" si="33"/>
        <v>0</v>
      </c>
      <c r="I86" s="141"/>
    </row>
    <row r="87" spans="1:9">
      <c r="A87" s="41"/>
      <c r="B87" s="91"/>
      <c r="C87" s="113"/>
      <c r="D87" s="91"/>
      <c r="E87" s="113"/>
      <c r="F87" s="91"/>
      <c r="G87" s="113"/>
      <c r="H87" s="71"/>
      <c r="I87" s="141"/>
    </row>
    <row r="88" spans="1:9">
      <c r="A88" s="143" t="s">
        <v>125</v>
      </c>
      <c r="B88" s="42">
        <f>SUMPRODUCT(B2:B87,C2:C87)</f>
        <v>1.7500000000000002</v>
      </c>
      <c r="C88" s="70">
        <f>SUM(C2:C86)</f>
        <v>1.0000000000000007</v>
      </c>
      <c r="D88" s="47">
        <f>SUMPRODUCT(D2:D87,E2:E87)</f>
        <v>0</v>
      </c>
      <c r="E88" s="70">
        <f>SUM(E2:E86)</f>
        <v>1.0000000000000007</v>
      </c>
      <c r="F88" s="47">
        <f>SUMPRODUCT(F2:F87,G2:G87)</f>
        <v>0</v>
      </c>
      <c r="G88" s="70">
        <f>SUM(G2:G86)</f>
        <v>1.0000000000000007</v>
      </c>
      <c r="H88" s="71">
        <f>SUM(H2:H86)</f>
        <v>1.7500000000000002</v>
      </c>
      <c r="I88" s="144" t="s">
        <v>126</v>
      </c>
    </row>
    <row r="89" spans="1:9" ht="12.75" customHeight="1">
      <c r="A89" s="8"/>
      <c r="B89" s="8"/>
      <c r="C89" s="8"/>
      <c r="D89" s="141"/>
      <c r="E89" s="141"/>
      <c r="F89" s="141"/>
      <c r="G89" s="141"/>
      <c r="H89" s="141"/>
      <c r="I89" s="141"/>
    </row>
    <row r="90" spans="1:9">
      <c r="A90" s="8"/>
      <c r="B90" s="8"/>
      <c r="C90" s="8"/>
      <c r="D90" s="141"/>
      <c r="E90" s="141"/>
      <c r="F90" s="141"/>
      <c r="G90" s="141"/>
      <c r="H90" s="141"/>
      <c r="I90" s="141"/>
    </row>
    <row r="91" spans="1:9">
      <c r="A91" s="8"/>
      <c r="B91" s="8"/>
      <c r="C91" s="8"/>
      <c r="D91" s="141"/>
      <c r="E91" s="141"/>
      <c r="F91" s="141"/>
      <c r="G91" s="141"/>
      <c r="H91" s="141"/>
      <c r="I91" s="141"/>
    </row>
    <row r="92" spans="1:9">
      <c r="A92" s="8"/>
      <c r="B92" s="8"/>
      <c r="C92" s="8"/>
      <c r="D92" s="141"/>
      <c r="E92" s="141"/>
      <c r="F92" s="141"/>
      <c r="G92" s="141"/>
      <c r="H92" s="141"/>
      <c r="I92" s="141"/>
    </row>
    <row r="93" spans="1:9">
      <c r="A93" s="8"/>
      <c r="B93" s="8"/>
      <c r="C93" s="8"/>
      <c r="D93" s="141"/>
      <c r="E93" s="141"/>
      <c r="F93" s="141"/>
      <c r="G93" s="141"/>
      <c r="H93" s="141"/>
      <c r="I93" s="141"/>
    </row>
    <row r="94" spans="1:9">
      <c r="A94" s="8"/>
      <c r="B94" s="8"/>
      <c r="C94" s="8"/>
      <c r="D94" s="141"/>
      <c r="E94" s="141"/>
      <c r="F94" s="141"/>
      <c r="G94" s="141"/>
      <c r="H94" s="141"/>
      <c r="I94" s="141"/>
    </row>
    <row r="95" spans="1:9">
      <c r="A95" s="8"/>
      <c r="B95" s="8"/>
      <c r="C95" s="8"/>
      <c r="D95" s="141"/>
      <c r="E95" s="141"/>
      <c r="F95" s="141"/>
      <c r="G95" s="141"/>
      <c r="H95" s="141"/>
      <c r="I95" s="141"/>
    </row>
    <row r="96" spans="1:9">
      <c r="A96" s="8"/>
      <c r="B96" s="8"/>
      <c r="C96" s="8"/>
      <c r="D96" s="141"/>
      <c r="E96" s="141"/>
      <c r="F96" s="141"/>
      <c r="G96" s="141"/>
      <c r="H96" s="141"/>
      <c r="I96" s="141"/>
    </row>
    <row r="97" spans="1:3">
      <c r="A97" s="8"/>
      <c r="B97" s="8"/>
      <c r="C97" s="8"/>
    </row>
    <row r="98" spans="1:3">
      <c r="A98" s="8"/>
      <c r="B98" s="8"/>
      <c r="C98" s="8"/>
    </row>
    <row r="99" spans="1:3">
      <c r="A99" s="8"/>
      <c r="B99" s="8"/>
      <c r="C99" s="8"/>
    </row>
    <row r="100" spans="1:3">
      <c r="A100" s="8"/>
      <c r="B100" s="8"/>
      <c r="C100" s="8"/>
    </row>
    <row r="101" spans="1:3">
      <c r="A101" s="8"/>
      <c r="B101" s="8"/>
      <c r="C101" s="8"/>
    </row>
    <row r="102" spans="1:3">
      <c r="A102" s="8"/>
      <c r="B102" s="8"/>
      <c r="C102" s="8"/>
    </row>
    <row r="103" spans="1:3">
      <c r="A103" s="8"/>
      <c r="B103" s="8"/>
      <c r="C103" s="8"/>
    </row>
    <row r="104" spans="1:3">
      <c r="A104" s="8"/>
      <c r="B104" s="8"/>
      <c r="C104" s="8"/>
    </row>
    <row r="105" spans="1:3">
      <c r="A105" s="8"/>
      <c r="B105" s="8"/>
      <c r="C105" s="8"/>
    </row>
    <row r="106" spans="1:3">
      <c r="A106" s="8"/>
      <c r="B106" s="8"/>
      <c r="C106" s="8"/>
    </row>
    <row r="107" spans="1:3">
      <c r="A107" s="8"/>
      <c r="B107" s="8"/>
      <c r="C107" s="8"/>
    </row>
    <row r="108" spans="1:3">
      <c r="A108" s="8"/>
      <c r="B108" s="8"/>
      <c r="C108" s="8"/>
    </row>
    <row r="109" spans="1:3">
      <c r="A109" s="8"/>
      <c r="B109" s="8"/>
      <c r="C109" s="8"/>
    </row>
    <row r="110" spans="1:3">
      <c r="A110" s="8"/>
      <c r="B110" s="8"/>
      <c r="C110" s="8"/>
    </row>
    <row r="111" spans="1:3">
      <c r="A111" s="8"/>
      <c r="B111" s="8"/>
      <c r="C111" s="8"/>
    </row>
    <row r="112" spans="1:3">
      <c r="A112" s="8"/>
      <c r="B112" s="8"/>
      <c r="C112" s="8"/>
    </row>
    <row r="113" spans="1:3">
      <c r="A113" s="8"/>
      <c r="B113" s="8"/>
      <c r="C113" s="8"/>
    </row>
    <row r="114" spans="1:3">
      <c r="A114" s="8"/>
      <c r="B114" s="8"/>
      <c r="C114" s="8"/>
    </row>
    <row r="115" spans="1:3">
      <c r="A115" s="8"/>
      <c r="B115" s="8"/>
      <c r="C115" s="8"/>
    </row>
    <row r="116" spans="1:3">
      <c r="A116" s="8"/>
      <c r="B116" s="8"/>
      <c r="C116" s="8"/>
    </row>
    <row r="117" spans="1:3">
      <c r="A117" s="8"/>
      <c r="B117" s="8"/>
      <c r="C117" s="8"/>
    </row>
    <row r="118" spans="1:3">
      <c r="A118" s="8"/>
      <c r="B118" s="8"/>
      <c r="C118" s="8"/>
    </row>
    <row r="119" spans="1:3">
      <c r="A119" s="8"/>
      <c r="B119" s="8"/>
      <c r="C119" s="8"/>
    </row>
    <row r="120" spans="1:3">
      <c r="A120" s="8"/>
      <c r="B120" s="8"/>
      <c r="C120" s="8"/>
    </row>
    <row r="121" spans="1:3">
      <c r="A121" s="8"/>
      <c r="B121" s="8"/>
      <c r="C121" s="8"/>
    </row>
    <row r="122" spans="1:3">
      <c r="A122" s="8"/>
      <c r="B122" s="8"/>
      <c r="C122" s="8"/>
    </row>
    <row r="123" spans="1:3">
      <c r="A123" s="8"/>
      <c r="B123" s="8"/>
      <c r="C123" s="8"/>
    </row>
    <row r="124" spans="1:3">
      <c r="A124" s="8"/>
      <c r="B124" s="8"/>
      <c r="C124" s="8"/>
    </row>
    <row r="125" spans="1:3">
      <c r="A125" s="8"/>
      <c r="B125" s="8"/>
      <c r="C125" s="8"/>
    </row>
    <row r="126" spans="1:3">
      <c r="A126" s="8"/>
      <c r="B126" s="8"/>
      <c r="C126" s="8"/>
    </row>
    <row r="127" spans="1:3">
      <c r="A127" s="8"/>
      <c r="B127" s="8"/>
      <c r="C127" s="8"/>
    </row>
    <row r="128" spans="1:3">
      <c r="A128" s="8"/>
      <c r="B128" s="8"/>
      <c r="C128" s="8"/>
    </row>
    <row r="129" spans="1:3">
      <c r="A129" s="8"/>
      <c r="B129" s="8"/>
      <c r="C129" s="8"/>
    </row>
    <row r="130" spans="1:3">
      <c r="A130" s="8"/>
      <c r="B130" s="8"/>
      <c r="C130" s="8"/>
    </row>
    <row r="131" spans="1:3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3" activePane="bottomRight" state="frozen"/>
      <selection pane="bottomRight" activeCell="A18" sqref="A18"/>
      <selection pane="bottomLeft" activeCell="A3" sqref="A3"/>
      <selection pane="topRight" activeCell="B1" sqref="B1"/>
    </sheetView>
  </sheetViews>
  <sheetFormatPr defaultColWidth="10.875" defaultRowHeight="15.6"/>
  <cols>
    <col min="1" max="1" width="32.375" style="1" customWidth="1"/>
    <col min="2" max="4" width="48.625" style="1" customWidth="1"/>
    <col min="5" max="5" width="13.375" style="1" customWidth="1"/>
    <col min="6" max="6" width="14.875" style="1" customWidth="1"/>
    <col min="7" max="16384" width="10.875" style="1"/>
  </cols>
  <sheetData>
    <row r="1" spans="1:6">
      <c r="A1" s="2"/>
      <c r="B1" s="153" t="s">
        <v>127</v>
      </c>
      <c r="C1" s="153"/>
      <c r="D1" s="153"/>
    </row>
    <row r="2" spans="1:6" ht="66" customHeight="1">
      <c r="A2" s="19" t="s">
        <v>128</v>
      </c>
      <c r="B2" s="40" t="s">
        <v>129</v>
      </c>
      <c r="C2" s="40" t="s">
        <v>130</v>
      </c>
      <c r="D2" s="40" t="s">
        <v>131</v>
      </c>
      <c r="E2" s="29"/>
      <c r="F2" s="11"/>
    </row>
    <row r="3" spans="1:6" ht="15.95" customHeight="1">
      <c r="A3" s="12" t="s">
        <v>132</v>
      </c>
      <c r="B3" s="92"/>
      <c r="C3" s="92"/>
      <c r="D3" s="92"/>
    </row>
    <row r="4" spans="1:6" ht="15.95" customHeight="1">
      <c r="A4" s="12"/>
      <c r="B4" s="92"/>
      <c r="C4" s="92"/>
      <c r="D4" s="92"/>
    </row>
    <row r="5" spans="1:6" ht="15.95" customHeight="1">
      <c r="A5" s="12" t="s">
        <v>133</v>
      </c>
      <c r="B5" s="93"/>
      <c r="C5" s="93"/>
      <c r="D5" s="93"/>
    </row>
    <row r="6" spans="1:6" ht="15.95" customHeight="1">
      <c r="A6" s="12"/>
      <c r="B6" s="93"/>
      <c r="C6" s="93"/>
      <c r="D6" s="93"/>
    </row>
    <row r="7" spans="1:6" ht="15.95" customHeight="1">
      <c r="A7" s="12" t="s">
        <v>134</v>
      </c>
      <c r="B7" s="92"/>
      <c r="C7" s="92"/>
      <c r="D7" s="92"/>
    </row>
    <row r="8" spans="1:6" ht="15.95" customHeight="1">
      <c r="A8" s="12"/>
      <c r="B8" s="105"/>
      <c r="C8" s="94"/>
      <c r="D8" s="94"/>
    </row>
    <row r="9" spans="1:6" ht="50.1" customHeight="1">
      <c r="A9" s="13" t="s">
        <v>135</v>
      </c>
      <c r="B9" s="93"/>
      <c r="C9" s="93"/>
      <c r="D9" s="93"/>
    </row>
    <row r="10" spans="1:6" ht="15.95" customHeight="1">
      <c r="A10" s="12"/>
      <c r="B10" s="93"/>
      <c r="C10" s="93"/>
      <c r="D10" s="93"/>
    </row>
    <row r="11" spans="1:6" ht="15.95" customHeight="1">
      <c r="A11" s="12" t="s">
        <v>136</v>
      </c>
      <c r="B11" s="92"/>
      <c r="C11" s="92"/>
      <c r="D11" s="92"/>
    </row>
    <row r="12" spans="1:6" ht="15.95" customHeight="1">
      <c r="A12" s="12"/>
      <c r="B12" s="105"/>
      <c r="C12" s="94"/>
      <c r="D12" s="94"/>
    </row>
    <row r="13" spans="1:6" ht="15.95" customHeight="1">
      <c r="A13" s="139" t="s">
        <v>137</v>
      </c>
      <c r="B13" s="50">
        <f>SUM(B3:B12)</f>
        <v>0</v>
      </c>
      <c r="C13" s="50">
        <f>C3+C5+C7+C9+C11</f>
        <v>0</v>
      </c>
      <c r="D13" s="50">
        <f>D3+D5+D7+D9+D11</f>
        <v>0</v>
      </c>
      <c r="E13" s="1" t="s">
        <v>65</v>
      </c>
    </row>
    <row r="14" spans="1:6" ht="15.95" customHeight="1">
      <c r="A14" s="139" t="s">
        <v>24</v>
      </c>
      <c r="B14" s="72">
        <v>0.3</v>
      </c>
      <c r="C14" s="72">
        <v>0.5</v>
      </c>
      <c r="D14" s="72">
        <v>0.2</v>
      </c>
      <c r="E14" s="73">
        <f>SUM(B14:D14)</f>
        <v>1</v>
      </c>
    </row>
    <row r="15" spans="1:6" ht="15.95" customHeight="1">
      <c r="A15" s="17" t="s">
        <v>25</v>
      </c>
      <c r="B15" s="46">
        <f>B13*B14</f>
        <v>0</v>
      </c>
      <c r="C15" s="46">
        <f>C13*C14</f>
        <v>0</v>
      </c>
      <c r="D15" s="46">
        <f t="shared" ref="D15" si="0">D13*D14</f>
        <v>0</v>
      </c>
      <c r="E15" s="97">
        <f>SUM(B15:D15)</f>
        <v>0</v>
      </c>
      <c r="F15" s="144" t="s">
        <v>138</v>
      </c>
    </row>
    <row r="16" spans="1:6">
      <c r="A16" s="144"/>
    </row>
    <row r="17" spans="1:4" ht="20.45" customHeight="1">
      <c r="A17" s="154" t="s">
        <v>139</v>
      </c>
      <c r="B17" s="154"/>
      <c r="C17" s="154"/>
      <c r="D17" s="154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workbookViewId="0">
      <selection activeCell="A7" sqref="A7:D7"/>
    </sheetView>
  </sheetViews>
  <sheetFormatPr defaultColWidth="10.875" defaultRowHeight="15.6"/>
  <cols>
    <col min="1" max="1" width="39" style="1" customWidth="1"/>
    <col min="2" max="2" width="16" style="1" customWidth="1"/>
    <col min="3" max="4" width="16.625" style="1" customWidth="1"/>
    <col min="5" max="5" width="10.875" style="1" customWidth="1"/>
    <col min="6" max="6" width="14" style="1" customWidth="1"/>
    <col min="7" max="7" width="10.875" style="1" customWidth="1"/>
    <col min="8" max="16384" width="10.875" style="1"/>
  </cols>
  <sheetData>
    <row r="1" spans="1:6" ht="15.6" customHeight="1">
      <c r="A1" s="30"/>
      <c r="B1" s="156" t="s">
        <v>140</v>
      </c>
      <c r="C1" s="157"/>
      <c r="D1" s="158"/>
      <c r="E1" s="141"/>
      <c r="F1" s="141"/>
    </row>
    <row r="2" spans="1:6" ht="80.099999999999994" customHeight="1">
      <c r="A2" s="28" t="s">
        <v>141</v>
      </c>
      <c r="B2" s="40" t="s">
        <v>142</v>
      </c>
      <c r="C2" s="40" t="s">
        <v>143</v>
      </c>
      <c r="D2" s="40" t="s">
        <v>144</v>
      </c>
      <c r="E2" s="141"/>
      <c r="F2" s="25"/>
    </row>
    <row r="3" spans="1:6" ht="15.95" customHeight="1">
      <c r="A3" s="31" t="s">
        <v>145</v>
      </c>
      <c r="B3" s="96"/>
      <c r="C3" s="31"/>
      <c r="D3" s="31"/>
      <c r="E3" s="141"/>
      <c r="F3" s="141"/>
    </row>
    <row r="4" spans="1:6" ht="15.95" customHeight="1">
      <c r="A4" s="31" t="s">
        <v>146</v>
      </c>
      <c r="B4" s="31"/>
      <c r="C4" s="96"/>
      <c r="D4" s="31"/>
      <c r="E4" s="141" t="s">
        <v>65</v>
      </c>
      <c r="F4" s="141"/>
    </row>
    <row r="5" spans="1:6" ht="15.95" customHeight="1">
      <c r="A5" s="31" t="s">
        <v>147</v>
      </c>
      <c r="B5" s="31"/>
      <c r="C5" s="31"/>
      <c r="D5" s="96"/>
      <c r="E5" s="85">
        <f>B3+C4+D5</f>
        <v>0</v>
      </c>
      <c r="F5" s="141" t="s">
        <v>148</v>
      </c>
    </row>
    <row r="6" spans="1:6">
      <c r="B6" s="95"/>
      <c r="C6" s="95"/>
      <c r="D6" s="95"/>
    </row>
    <row r="7" spans="1:6" ht="66" customHeight="1">
      <c r="A7" s="154" t="s">
        <v>139</v>
      </c>
      <c r="B7" s="154"/>
      <c r="C7" s="154"/>
      <c r="D7" s="154"/>
    </row>
    <row r="9" spans="1:6" ht="44.1" customHeight="1">
      <c r="A9" s="155"/>
      <c r="B9" s="155"/>
      <c r="C9" s="155"/>
      <c r="D9" s="155"/>
    </row>
    <row r="11" spans="1:6" ht="83.45" customHeight="1">
      <c r="A11" s="155"/>
      <c r="B11" s="155"/>
      <c r="C11" s="155"/>
      <c r="D11" s="155"/>
    </row>
  </sheetData>
  <sheetProtection formatRows="0"/>
  <mergeCells count="4">
    <mergeCell ref="A11:D11"/>
    <mergeCell ref="A7:D7"/>
    <mergeCell ref="A9:D9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2" activePane="bottomRight" state="frozen"/>
      <selection pane="bottomRight" activeCell="C21" sqref="C21"/>
      <selection pane="bottomLeft" activeCell="A2" sqref="A2"/>
      <selection pane="topRight" activeCell="B1" sqref="B1"/>
    </sheetView>
  </sheetViews>
  <sheetFormatPr defaultColWidth="10.5" defaultRowHeight="15.6"/>
  <cols>
    <col min="1" max="1" width="80.625" customWidth="1"/>
    <col min="2" max="5" width="32.625" customWidth="1"/>
    <col min="6" max="7" width="26.625" customWidth="1"/>
    <col min="8" max="8" width="15.5" customWidth="1"/>
    <col min="9" max="9" width="21.875" customWidth="1"/>
  </cols>
  <sheetData>
    <row r="1" spans="1:10" ht="80.099999999999994" customHeight="1">
      <c r="A1" s="142" t="s">
        <v>149</v>
      </c>
      <c r="B1" s="21" t="s">
        <v>150</v>
      </c>
      <c r="C1" s="21" t="s">
        <v>151</v>
      </c>
      <c r="D1" s="21" t="s">
        <v>152</v>
      </c>
      <c r="E1" s="20" t="s">
        <v>153</v>
      </c>
      <c r="F1" s="32" t="s">
        <v>74</v>
      </c>
      <c r="G1" s="32" t="s">
        <v>25</v>
      </c>
      <c r="H1" s="140"/>
      <c r="I1" s="141"/>
    </row>
    <row r="2" spans="1:10" ht="32.1" customHeight="1">
      <c r="A2" s="65" t="s">
        <v>154</v>
      </c>
      <c r="B2" s="89"/>
      <c r="C2" s="89"/>
      <c r="D2" s="89"/>
      <c r="E2" s="89"/>
      <c r="F2" s="74">
        <v>0.25</v>
      </c>
      <c r="G2" s="76">
        <f>(SUM(B2:E2)*F2)</f>
        <v>0</v>
      </c>
      <c r="H2" s="16"/>
      <c r="I2" s="16"/>
      <c r="J2" s="15"/>
    </row>
    <row r="3" spans="1:10" ht="32.1" customHeight="1">
      <c r="A3" s="66"/>
      <c r="B3" s="89"/>
      <c r="C3" s="89"/>
      <c r="D3" s="89"/>
      <c r="E3" s="89"/>
      <c r="F3" s="74"/>
      <c r="G3" s="76"/>
      <c r="H3" s="16"/>
      <c r="I3" s="16"/>
      <c r="J3" s="15"/>
    </row>
    <row r="4" spans="1:10" ht="32.1" customHeight="1">
      <c r="A4" s="21" t="s">
        <v>155</v>
      </c>
      <c r="B4" s="90"/>
      <c r="C4" s="90"/>
      <c r="D4" s="90"/>
      <c r="E4" s="90"/>
      <c r="F4" s="75">
        <v>0.1</v>
      </c>
      <c r="G4" s="76">
        <f>(SUM(B4:E4)*F4)</f>
        <v>0</v>
      </c>
      <c r="H4" s="141"/>
      <c r="I4" s="141"/>
    </row>
    <row r="5" spans="1:10" ht="32.1" customHeight="1">
      <c r="A5" s="20"/>
      <c r="B5" s="90"/>
      <c r="C5" s="90"/>
      <c r="D5" s="90"/>
      <c r="E5" s="90"/>
      <c r="F5" s="75"/>
      <c r="G5" s="76"/>
      <c r="H5" s="141"/>
      <c r="I5" s="141"/>
    </row>
    <row r="6" spans="1:10" ht="32.1" customHeight="1">
      <c r="A6" s="21" t="s">
        <v>156</v>
      </c>
      <c r="B6" s="89"/>
      <c r="C6" s="89"/>
      <c r="D6" s="89"/>
      <c r="E6" s="89"/>
      <c r="F6" s="75">
        <v>0.1</v>
      </c>
      <c r="G6" s="76">
        <f>(SUM(B6:E6)*F6)</f>
        <v>0</v>
      </c>
      <c r="H6" s="141"/>
      <c r="I6" s="141"/>
    </row>
    <row r="7" spans="1:10" ht="32.1" customHeight="1">
      <c r="A7" s="20"/>
      <c r="B7" s="89"/>
      <c r="C7" s="89"/>
      <c r="D7" s="89"/>
      <c r="E7" s="89"/>
      <c r="F7" s="75"/>
      <c r="G7" s="76"/>
      <c r="H7" s="141"/>
      <c r="I7" s="141"/>
    </row>
    <row r="8" spans="1:10" ht="32.1" customHeight="1">
      <c r="A8" s="21" t="s">
        <v>157</v>
      </c>
      <c r="B8" s="90"/>
      <c r="C8" s="90"/>
      <c r="D8" s="90"/>
      <c r="E8" s="90"/>
      <c r="F8" s="75">
        <v>0.1</v>
      </c>
      <c r="G8" s="76">
        <f>(SUM(B8:E8)*F8)</f>
        <v>0</v>
      </c>
      <c r="H8" s="141"/>
      <c r="I8" s="141"/>
    </row>
    <row r="9" spans="1:10" ht="32.1" customHeight="1">
      <c r="A9" s="20"/>
      <c r="B9" s="90"/>
      <c r="C9" s="90"/>
      <c r="D9" s="90"/>
      <c r="E9" s="90"/>
      <c r="F9" s="75"/>
      <c r="G9" s="76"/>
      <c r="H9" s="141"/>
      <c r="I9" s="141"/>
    </row>
    <row r="10" spans="1:10" ht="32.1" customHeight="1">
      <c r="A10" s="21" t="s">
        <v>158</v>
      </c>
      <c r="B10" s="89"/>
      <c r="C10" s="89"/>
      <c r="D10" s="89"/>
      <c r="E10" s="89"/>
      <c r="F10" s="75">
        <v>0.15</v>
      </c>
      <c r="G10" s="76">
        <f>(SUM(B10:E10)*F10)</f>
        <v>0</v>
      </c>
      <c r="H10" s="141"/>
      <c r="I10" s="141"/>
    </row>
    <row r="11" spans="1:10" ht="32.1" customHeight="1">
      <c r="A11" s="21"/>
      <c r="B11" s="89"/>
      <c r="C11" s="89"/>
      <c r="D11" s="89"/>
      <c r="E11" s="89"/>
      <c r="F11" s="33"/>
      <c r="G11" s="76"/>
      <c r="H11" s="141"/>
      <c r="I11" s="141"/>
    </row>
    <row r="12" spans="1:10" ht="32.1" customHeight="1">
      <c r="A12" s="21" t="s">
        <v>159</v>
      </c>
      <c r="B12" s="90"/>
      <c r="C12" s="90"/>
      <c r="D12" s="90"/>
      <c r="E12" s="90"/>
      <c r="F12" s="70">
        <v>0.1</v>
      </c>
      <c r="G12" s="76">
        <f>(SUM(B12:E12)*F12)</f>
        <v>0</v>
      </c>
      <c r="H12" s="141"/>
      <c r="I12" s="141"/>
    </row>
    <row r="13" spans="1:10" ht="32.1" customHeight="1">
      <c r="A13" s="21"/>
      <c r="B13" s="90"/>
      <c r="C13" s="90"/>
      <c r="D13" s="90"/>
      <c r="E13" s="90"/>
      <c r="F13" s="33"/>
      <c r="G13" s="76"/>
      <c r="H13" s="141"/>
      <c r="I13" s="141"/>
    </row>
    <row r="14" spans="1:10" ht="32.1" customHeight="1">
      <c r="A14" s="21" t="s">
        <v>160</v>
      </c>
      <c r="B14" s="89"/>
      <c r="C14" s="89"/>
      <c r="D14" s="89"/>
      <c r="E14" s="89"/>
      <c r="F14" s="70">
        <v>0.2</v>
      </c>
      <c r="G14" s="76">
        <f>(SUM(B14:E14)*F14)</f>
        <v>0</v>
      </c>
      <c r="H14" s="141"/>
      <c r="I14" s="141"/>
    </row>
    <row r="15" spans="1:10" ht="32.1" customHeight="1">
      <c r="A15" s="21"/>
      <c r="B15" s="89"/>
      <c r="C15" s="89"/>
      <c r="D15" s="89"/>
      <c r="E15" s="89"/>
      <c r="F15" s="33"/>
      <c r="G15" s="76"/>
      <c r="H15" s="141"/>
      <c r="I15" s="141"/>
    </row>
    <row r="16" spans="1:10" ht="33" customHeight="1">
      <c r="E16" s="37" t="s">
        <v>65</v>
      </c>
      <c r="F16" s="8">
        <f>SUM(F2:F14)</f>
        <v>1</v>
      </c>
      <c r="G16" s="98">
        <f>SUM(G2:G15)</f>
        <v>0</v>
      </c>
      <c r="H16" s="144" t="s">
        <v>138</v>
      </c>
      <c r="I16" s="141"/>
    </row>
    <row r="17" spans="1:9" ht="22.5" customHeight="1">
      <c r="A17" s="159" t="s">
        <v>161</v>
      </c>
      <c r="B17" s="159"/>
      <c r="C17" s="159"/>
      <c r="D17" s="159"/>
      <c r="E17" s="159"/>
      <c r="F17" s="141"/>
      <c r="G17" s="141"/>
      <c r="H17" s="141"/>
      <c r="I17" s="141"/>
    </row>
    <row r="18" spans="1:9">
      <c r="A18" s="141"/>
      <c r="B18" s="141"/>
      <c r="C18" s="141"/>
      <c r="D18" s="141"/>
      <c r="E18" s="141"/>
      <c r="F18" s="141"/>
      <c r="G18" s="9"/>
      <c r="H18" s="141"/>
      <c r="I18" s="141"/>
    </row>
    <row r="19" spans="1:9">
      <c r="A19" s="141"/>
      <c r="B19" s="141"/>
      <c r="C19" s="141"/>
      <c r="D19" s="141"/>
      <c r="E19" s="141"/>
      <c r="F19" s="141"/>
      <c r="G19" s="141"/>
      <c r="H19" s="141"/>
      <c r="I19" s="141"/>
    </row>
    <row r="20" spans="1:9">
      <c r="A20" s="141"/>
      <c r="B20" s="141"/>
      <c r="C20" s="141"/>
      <c r="D20" s="141"/>
      <c r="E20" s="141"/>
      <c r="F20" s="141"/>
      <c r="G20" s="9"/>
      <c r="H20" s="141"/>
      <c r="I20" s="141"/>
    </row>
    <row r="21" spans="1:9">
      <c r="A21" s="141"/>
      <c r="B21" s="141"/>
      <c r="C21" s="141"/>
      <c r="D21" s="141"/>
      <c r="E21" s="141"/>
      <c r="F21" s="9"/>
      <c r="G21" s="141"/>
      <c r="H21" s="141"/>
      <c r="I21" s="141"/>
    </row>
    <row r="22" spans="1:9">
      <c r="A22" s="141"/>
      <c r="B22" s="141"/>
      <c r="C22" s="141"/>
      <c r="D22" s="141"/>
      <c r="E22" s="141"/>
      <c r="F22" s="141"/>
      <c r="G22" s="9"/>
      <c r="H22" s="141"/>
      <c r="I22" s="141"/>
    </row>
    <row r="23" spans="1:9">
      <c r="A23" s="141"/>
      <c r="B23" s="141"/>
      <c r="C23" s="141"/>
      <c r="D23" s="141"/>
      <c r="E23" s="141"/>
      <c r="F23" s="9"/>
      <c r="G23" s="8"/>
      <c r="H23" s="141"/>
      <c r="I23" s="141"/>
    </row>
    <row r="24" spans="1:9">
      <c r="A24" s="141"/>
      <c r="B24" s="141"/>
      <c r="C24" s="141"/>
      <c r="D24" s="141"/>
      <c r="E24" s="141"/>
      <c r="F24" s="8"/>
      <c r="G24" s="141"/>
      <c r="H24" s="141"/>
      <c r="I24" s="141"/>
    </row>
    <row r="25" spans="1:9">
      <c r="A25" s="141"/>
      <c r="B25" s="141"/>
      <c r="C25" s="141"/>
      <c r="D25" s="141"/>
      <c r="E25" s="141"/>
      <c r="F25" s="141"/>
    </row>
    <row r="26" spans="1:9">
      <c r="A26" s="141"/>
      <c r="B26" s="141"/>
      <c r="C26" s="141"/>
      <c r="D26" s="141"/>
      <c r="E26" s="141"/>
    </row>
    <row r="27" spans="1:9">
      <c r="A27" s="141"/>
      <c r="B27" s="141"/>
      <c r="C27" s="141"/>
      <c r="D27" s="141"/>
      <c r="E27" s="141"/>
    </row>
    <row r="28" spans="1:9">
      <c r="A28" s="141"/>
      <c r="B28" s="141"/>
      <c r="C28" s="141"/>
      <c r="D28" s="141"/>
      <c r="E28" s="141"/>
    </row>
    <row r="29" spans="1:9">
      <c r="A29" s="141"/>
      <c r="B29" s="141"/>
    </row>
    <row r="30" spans="1:9">
      <c r="A30" s="141"/>
      <c r="B30" s="141"/>
    </row>
    <row r="31" spans="1:9">
      <c r="A31" s="141"/>
      <c r="B31" s="141"/>
    </row>
    <row r="32" spans="1:9">
      <c r="A32" s="141"/>
      <c r="B32" s="141"/>
    </row>
    <row r="33" spans="1:2">
      <c r="A33" s="141"/>
      <c r="B33" s="141"/>
    </row>
    <row r="34" spans="1:2">
      <c r="B34" s="141"/>
    </row>
    <row r="35" spans="1:2">
      <c r="B35" s="141"/>
    </row>
    <row r="36" spans="1:2">
      <c r="B36" s="141"/>
    </row>
    <row r="37" spans="1:2">
      <c r="B37" s="141"/>
    </row>
    <row r="38" spans="1:2">
      <c r="B38" s="141"/>
    </row>
    <row r="39" spans="1:2">
      <c r="B39" s="141"/>
    </row>
    <row r="40" spans="1:2">
      <c r="B40" s="141"/>
    </row>
    <row r="41" spans="1:2">
      <c r="B41" s="141"/>
    </row>
    <row r="42" spans="1:2">
      <c r="B42" s="141"/>
    </row>
    <row r="43" spans="1:2">
      <c r="B43" s="141"/>
    </row>
    <row r="44" spans="1:2">
      <c r="B44" s="141"/>
    </row>
    <row r="45" spans="1:2">
      <c r="B45" s="141"/>
    </row>
    <row r="46" spans="1:2">
      <c r="B46" s="141"/>
    </row>
    <row r="47" spans="1:2">
      <c r="B47" s="141"/>
    </row>
    <row r="48" spans="1:2">
      <c r="B48" s="141"/>
    </row>
    <row r="49" spans="2:2">
      <c r="B49" s="141"/>
    </row>
    <row r="50" spans="2:2">
      <c r="B50" s="141"/>
    </row>
    <row r="51" spans="2:2">
      <c r="B51" s="141"/>
    </row>
    <row r="52" spans="2:2">
      <c r="B52" s="141"/>
    </row>
    <row r="53" spans="2:2">
      <c r="B53" s="141"/>
    </row>
    <row r="54" spans="2:2">
      <c r="B54" s="141"/>
    </row>
    <row r="55" spans="2:2">
      <c r="B55" s="141"/>
    </row>
    <row r="56" spans="2:2">
      <c r="B56" s="141"/>
    </row>
    <row r="57" spans="2:2">
      <c r="B57" s="141"/>
    </row>
    <row r="58" spans="2:2">
      <c r="B58" s="141"/>
    </row>
    <row r="59" spans="2:2">
      <c r="B59" s="141"/>
    </row>
    <row r="60" spans="2:2">
      <c r="B60" s="141"/>
    </row>
    <row r="61" spans="2:2">
      <c r="B61" s="141"/>
    </row>
  </sheetData>
  <sheetProtection formatRows="0"/>
  <mergeCells count="1">
    <mergeCell ref="A17:E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7"/>
  <sheetViews>
    <sheetView zoomScale="70" zoomScaleNormal="70" workbookViewId="0">
      <pane xSplit="1" ySplit="1" topLeftCell="B2" activePane="bottomRight" state="frozen"/>
      <selection pane="bottomRight" activeCell="A73" sqref="A73"/>
      <selection pane="bottomLeft" activeCell="A2" sqref="A2"/>
      <selection pane="topRight" activeCell="B1" sqref="B1"/>
    </sheetView>
  </sheetViews>
  <sheetFormatPr defaultColWidth="10.875" defaultRowHeight="15.75" customHeight="1"/>
  <cols>
    <col min="1" max="1" width="64.625" style="10" customWidth="1"/>
    <col min="2" max="3" width="64.625" style="7" customWidth="1"/>
    <col min="4" max="5" width="16.625" style="7" customWidth="1"/>
    <col min="6" max="6" width="18.5" style="7" customWidth="1"/>
    <col min="7" max="16384" width="10.875" style="7"/>
  </cols>
  <sheetData>
    <row r="1" spans="1:6" ht="32.1" customHeight="1">
      <c r="A1" s="32" t="s">
        <v>22</v>
      </c>
      <c r="B1" s="21" t="s">
        <v>162</v>
      </c>
      <c r="C1" s="20" t="s">
        <v>163</v>
      </c>
      <c r="D1" s="32" t="s">
        <v>24</v>
      </c>
      <c r="E1" s="32" t="s">
        <v>25</v>
      </c>
      <c r="F1" s="141"/>
    </row>
    <row r="2" spans="1:6" ht="32.1" customHeight="1">
      <c r="A2" s="21" t="s">
        <v>164</v>
      </c>
      <c r="B2" s="112"/>
      <c r="C2" s="112"/>
      <c r="D2" s="75">
        <v>0.03</v>
      </c>
      <c r="E2" s="42">
        <f>(B2+C2)*D2</f>
        <v>0</v>
      </c>
      <c r="F2" s="8"/>
    </row>
    <row r="3" spans="1:6" ht="32.1" customHeight="1">
      <c r="A3" s="21"/>
      <c r="B3" s="112"/>
      <c r="C3" s="112"/>
      <c r="D3" s="75"/>
      <c r="E3" s="42"/>
      <c r="F3" s="8"/>
    </row>
    <row r="4" spans="1:6" ht="32.1" customHeight="1">
      <c r="A4" s="21" t="s">
        <v>165</v>
      </c>
      <c r="B4" s="112"/>
      <c r="C4" s="114"/>
      <c r="D4" s="75">
        <v>0.03</v>
      </c>
      <c r="E4" s="42">
        <f t="shared" ref="E4" si="0">(B4+C4)*D4</f>
        <v>0</v>
      </c>
      <c r="F4" s="141"/>
    </row>
    <row r="5" spans="1:6" ht="32.1" customHeight="1">
      <c r="A5" s="21"/>
      <c r="B5" s="112"/>
      <c r="C5" s="114"/>
      <c r="D5" s="75"/>
      <c r="E5" s="42"/>
      <c r="F5" s="141"/>
    </row>
    <row r="6" spans="1:6" ht="32.1" customHeight="1">
      <c r="A6" s="21" t="s">
        <v>166</v>
      </c>
      <c r="B6" s="114"/>
      <c r="C6" s="112"/>
      <c r="D6" s="70">
        <v>0.04</v>
      </c>
      <c r="E6" s="42">
        <f t="shared" ref="E6" si="1">(B6+C6)*D6</f>
        <v>0</v>
      </c>
      <c r="F6" s="141"/>
    </row>
    <row r="7" spans="1:6" ht="32.1" customHeight="1">
      <c r="A7" s="21"/>
      <c r="B7" s="114"/>
      <c r="C7" s="112"/>
      <c r="D7" s="70"/>
      <c r="E7" s="42"/>
      <c r="F7" s="141"/>
    </row>
    <row r="8" spans="1:6" ht="32.1" customHeight="1">
      <c r="A8" s="21" t="s">
        <v>167</v>
      </c>
      <c r="B8" s="114"/>
      <c r="C8" s="114"/>
      <c r="D8" s="70">
        <v>0.03</v>
      </c>
      <c r="E8" s="42">
        <f t="shared" ref="E8" si="2">(B8+C8)*D8</f>
        <v>0</v>
      </c>
      <c r="F8" s="141"/>
    </row>
    <row r="9" spans="1:6" ht="32.1" customHeight="1">
      <c r="A9" s="21"/>
      <c r="B9" s="114"/>
      <c r="C9" s="114"/>
      <c r="D9" s="70"/>
      <c r="E9" s="42"/>
      <c r="F9" s="141"/>
    </row>
    <row r="10" spans="1:6" ht="32.1" customHeight="1">
      <c r="A10" s="117" t="s">
        <v>168</v>
      </c>
      <c r="B10" s="112"/>
      <c r="C10" s="112"/>
      <c r="D10" s="70">
        <v>0.03</v>
      </c>
      <c r="E10" s="42">
        <f t="shared" ref="E10" si="3">(B10+C10)*D10</f>
        <v>0</v>
      </c>
      <c r="F10" s="141"/>
    </row>
    <row r="11" spans="1:6" ht="32.1" customHeight="1">
      <c r="A11" s="21"/>
      <c r="B11" s="112"/>
      <c r="C11" s="112"/>
      <c r="D11" s="70"/>
      <c r="E11" s="42"/>
      <c r="F11" s="141"/>
    </row>
    <row r="12" spans="1:6" ht="32.1" customHeight="1">
      <c r="A12" s="21" t="s">
        <v>169</v>
      </c>
      <c r="B12" s="112"/>
      <c r="C12" s="114"/>
      <c r="D12" s="70">
        <v>0.02</v>
      </c>
      <c r="E12" s="42">
        <f t="shared" ref="E12" si="4">(B12+C12)*D12</f>
        <v>0</v>
      </c>
      <c r="F12" s="141"/>
    </row>
    <row r="13" spans="1:6" ht="32.1" customHeight="1">
      <c r="A13" s="21"/>
      <c r="B13" s="112"/>
      <c r="C13" s="114"/>
      <c r="D13" s="70"/>
      <c r="E13" s="42"/>
      <c r="F13" s="141"/>
    </row>
    <row r="14" spans="1:6" ht="32.1" customHeight="1">
      <c r="A14" s="21" t="s">
        <v>170</v>
      </c>
      <c r="B14" s="114"/>
      <c r="C14" s="112"/>
      <c r="D14" s="70">
        <v>0.04</v>
      </c>
      <c r="E14" s="42">
        <f t="shared" ref="E14" si="5">(B14+C14)*D14</f>
        <v>0</v>
      </c>
      <c r="F14" s="141"/>
    </row>
    <row r="15" spans="1:6" ht="32.1" customHeight="1">
      <c r="A15" s="21"/>
      <c r="B15" s="114"/>
      <c r="C15" s="112"/>
      <c r="D15" s="70"/>
      <c r="E15" s="42"/>
      <c r="F15" s="141"/>
    </row>
    <row r="16" spans="1:6" ht="32.1" customHeight="1">
      <c r="A16" s="21" t="s">
        <v>171</v>
      </c>
      <c r="B16" s="114"/>
      <c r="C16" s="114"/>
      <c r="D16" s="70">
        <v>0.04</v>
      </c>
      <c r="E16" s="42">
        <f t="shared" ref="E16" si="6">(B16+C16)*D16</f>
        <v>0</v>
      </c>
      <c r="F16" s="141"/>
    </row>
    <row r="17" spans="1:6" ht="32.1" customHeight="1">
      <c r="A17" s="21"/>
      <c r="B17" s="114"/>
      <c r="C17" s="114"/>
      <c r="D17" s="70"/>
      <c r="E17" s="42"/>
      <c r="F17" s="141"/>
    </row>
    <row r="18" spans="1:6" ht="32.1" customHeight="1">
      <c r="A18" s="21" t="s">
        <v>172</v>
      </c>
      <c r="B18" s="112"/>
      <c r="C18" s="112"/>
      <c r="D18" s="70">
        <v>0.04</v>
      </c>
      <c r="E18" s="42">
        <f t="shared" ref="E18" si="7">(B18+C18)*D18</f>
        <v>0</v>
      </c>
      <c r="F18" s="141"/>
    </row>
    <row r="19" spans="1:6" ht="32.1" customHeight="1">
      <c r="A19" s="21"/>
      <c r="B19" s="112"/>
      <c r="C19" s="112"/>
      <c r="D19" s="70"/>
      <c r="E19" s="42"/>
      <c r="F19" s="141"/>
    </row>
    <row r="20" spans="1:6" ht="32.1" customHeight="1">
      <c r="A20" s="21" t="s">
        <v>173</v>
      </c>
      <c r="B20" s="112"/>
      <c r="C20" s="114"/>
      <c r="D20" s="70">
        <v>0.04</v>
      </c>
      <c r="E20" s="42">
        <f t="shared" ref="E20" si="8">(B20+C20)*D20</f>
        <v>0</v>
      </c>
      <c r="F20" s="141"/>
    </row>
    <row r="21" spans="1:6" ht="32.1" customHeight="1">
      <c r="A21" s="21"/>
      <c r="B21" s="112"/>
      <c r="C21" s="114"/>
      <c r="D21" s="70"/>
      <c r="E21" s="42"/>
      <c r="F21" s="141"/>
    </row>
    <row r="22" spans="1:6" ht="32.1" customHeight="1">
      <c r="A22" s="21" t="s">
        <v>174</v>
      </c>
      <c r="B22" s="114"/>
      <c r="C22" s="112"/>
      <c r="D22" s="70">
        <v>0.04</v>
      </c>
      <c r="E22" s="42">
        <f t="shared" ref="E22" si="9">(B22+C22)*D22</f>
        <v>0</v>
      </c>
      <c r="F22" s="141"/>
    </row>
    <row r="23" spans="1:6" ht="32.1" customHeight="1">
      <c r="A23" s="21"/>
      <c r="B23" s="114"/>
      <c r="C23" s="112"/>
      <c r="D23" s="70"/>
      <c r="E23" s="42"/>
      <c r="F23" s="141"/>
    </row>
    <row r="24" spans="1:6" ht="32.1" customHeight="1">
      <c r="A24" s="21" t="s">
        <v>175</v>
      </c>
      <c r="B24" s="114"/>
      <c r="C24" s="114"/>
      <c r="D24" s="70">
        <v>0.04</v>
      </c>
      <c r="E24" s="42">
        <f t="shared" ref="E24" si="10">(B24+C24)*D24</f>
        <v>0</v>
      </c>
      <c r="F24" s="141"/>
    </row>
    <row r="25" spans="1:6" ht="32.1" customHeight="1">
      <c r="A25" s="21"/>
      <c r="B25" s="114"/>
      <c r="C25" s="114"/>
      <c r="D25" s="70"/>
      <c r="E25" s="42"/>
      <c r="F25" s="141"/>
    </row>
    <row r="26" spans="1:6" ht="32.1" customHeight="1">
      <c r="A26" s="21" t="s">
        <v>176</v>
      </c>
      <c r="B26" s="112"/>
      <c r="C26" s="112"/>
      <c r="D26" s="70">
        <v>0.04</v>
      </c>
      <c r="E26" s="42">
        <f t="shared" ref="E26" si="11">(B26+C26)*D26</f>
        <v>0</v>
      </c>
      <c r="F26" s="141"/>
    </row>
    <row r="27" spans="1:6" ht="32.1" customHeight="1">
      <c r="A27" s="21"/>
      <c r="B27" s="112"/>
      <c r="C27" s="112"/>
      <c r="D27" s="70"/>
      <c r="E27" s="42"/>
      <c r="F27" s="141"/>
    </row>
    <row r="28" spans="1:6" ht="32.1" customHeight="1">
      <c r="A28" s="21" t="s">
        <v>177</v>
      </c>
      <c r="B28" s="112"/>
      <c r="C28" s="114"/>
      <c r="D28" s="70">
        <v>0.02</v>
      </c>
      <c r="E28" s="42">
        <f t="shared" ref="E28" si="12">(B28+C28)*D28</f>
        <v>0</v>
      </c>
      <c r="F28" s="8"/>
    </row>
    <row r="29" spans="1:6" ht="32.1" customHeight="1">
      <c r="A29" s="21"/>
      <c r="B29" s="112"/>
      <c r="C29" s="114"/>
      <c r="D29" s="70"/>
      <c r="E29" s="42"/>
      <c r="F29" s="8"/>
    </row>
    <row r="30" spans="1:6" ht="32.1" customHeight="1">
      <c r="A30" s="21" t="s">
        <v>178</v>
      </c>
      <c r="B30" s="114"/>
      <c r="C30" s="112"/>
      <c r="D30" s="70">
        <v>0.02</v>
      </c>
      <c r="E30" s="42">
        <f t="shared" ref="E30" si="13">(B30+C30)*D30</f>
        <v>0</v>
      </c>
      <c r="F30" s="8"/>
    </row>
    <row r="31" spans="1:6" ht="32.1" customHeight="1">
      <c r="A31" s="21"/>
      <c r="B31" s="114"/>
      <c r="C31" s="112"/>
      <c r="D31" s="70"/>
      <c r="E31" s="42"/>
      <c r="F31" s="8"/>
    </row>
    <row r="32" spans="1:6" ht="32.1" customHeight="1">
      <c r="A32" s="21" t="s">
        <v>179</v>
      </c>
      <c r="B32" s="114"/>
      <c r="C32" s="114"/>
      <c r="D32" s="70">
        <v>0.03</v>
      </c>
      <c r="E32" s="42">
        <f t="shared" ref="E32" si="14">(B32+C32)*D32</f>
        <v>0</v>
      </c>
      <c r="F32" s="8"/>
    </row>
    <row r="33" spans="1:6" ht="32.1" customHeight="1">
      <c r="A33" s="21"/>
      <c r="B33" s="114"/>
      <c r="C33" s="114"/>
      <c r="D33" s="70"/>
      <c r="E33" s="42"/>
      <c r="F33" s="8"/>
    </row>
    <row r="34" spans="1:6" ht="32.1" customHeight="1">
      <c r="A34" s="21" t="s">
        <v>180</v>
      </c>
      <c r="B34" s="112"/>
      <c r="C34" s="112"/>
      <c r="D34" s="70">
        <v>0.02</v>
      </c>
      <c r="E34" s="42">
        <f t="shared" ref="E34" si="15">(B34+C34)*D34</f>
        <v>0</v>
      </c>
      <c r="F34" s="8"/>
    </row>
    <row r="35" spans="1:6" ht="32.1" customHeight="1">
      <c r="A35" s="21"/>
      <c r="B35" s="112"/>
      <c r="C35" s="112"/>
      <c r="D35" s="70"/>
      <c r="E35" s="42"/>
      <c r="F35" s="8"/>
    </row>
    <row r="36" spans="1:6" ht="32.1" customHeight="1">
      <c r="A36" s="21" t="s">
        <v>181</v>
      </c>
      <c r="B36" s="112"/>
      <c r="C36" s="114"/>
      <c r="D36" s="70">
        <v>0.03</v>
      </c>
      <c r="E36" s="42">
        <f t="shared" ref="E36" si="16">(B36+C36)*D36</f>
        <v>0</v>
      </c>
      <c r="F36" s="8"/>
    </row>
    <row r="37" spans="1:6" ht="32.1" customHeight="1">
      <c r="A37" s="21"/>
      <c r="B37" s="112"/>
      <c r="C37" s="114"/>
      <c r="D37" s="70"/>
      <c r="E37" s="42"/>
      <c r="F37" s="8"/>
    </row>
    <row r="38" spans="1:6" ht="32.1" customHeight="1">
      <c r="A38" s="21" t="s">
        <v>182</v>
      </c>
      <c r="B38" s="114"/>
      <c r="C38" s="112"/>
      <c r="D38" s="70">
        <v>0.02</v>
      </c>
      <c r="E38" s="42">
        <f t="shared" ref="E38" si="17">(B38+C38)*D38</f>
        <v>0</v>
      </c>
      <c r="F38" s="8"/>
    </row>
    <row r="39" spans="1:6" ht="32.1" customHeight="1">
      <c r="A39" s="21"/>
      <c r="B39" s="114"/>
      <c r="C39" s="112"/>
      <c r="D39" s="70"/>
      <c r="E39" s="42"/>
      <c r="F39" s="8"/>
    </row>
    <row r="40" spans="1:6" ht="32.1" customHeight="1">
      <c r="A40" s="21" t="s">
        <v>183</v>
      </c>
      <c r="B40" s="114"/>
      <c r="C40" s="114"/>
      <c r="D40" s="70">
        <v>0.03</v>
      </c>
      <c r="E40" s="42">
        <f t="shared" ref="E40" si="18">(B40+C40)*D40</f>
        <v>0</v>
      </c>
      <c r="F40" s="8"/>
    </row>
    <row r="41" spans="1:6" ht="32.1" customHeight="1">
      <c r="A41" s="21"/>
      <c r="B41" s="114"/>
      <c r="C41" s="114"/>
      <c r="D41" s="70"/>
      <c r="E41" s="42"/>
      <c r="F41" s="8"/>
    </row>
    <row r="42" spans="1:6" ht="32.1" customHeight="1">
      <c r="A42" s="21" t="s">
        <v>184</v>
      </c>
      <c r="B42" s="112"/>
      <c r="C42" s="112"/>
      <c r="D42" s="70">
        <v>0.03</v>
      </c>
      <c r="E42" s="42">
        <f t="shared" ref="E42" si="19">(B42+C42)*D42</f>
        <v>0</v>
      </c>
      <c r="F42" s="8"/>
    </row>
    <row r="43" spans="1:6" ht="32.1" customHeight="1">
      <c r="A43" s="21"/>
      <c r="B43" s="112"/>
      <c r="C43" s="112"/>
      <c r="D43" s="70"/>
      <c r="E43" s="42"/>
      <c r="F43" s="8"/>
    </row>
    <row r="44" spans="1:6" ht="32.1" customHeight="1">
      <c r="A44" s="21" t="s">
        <v>185</v>
      </c>
      <c r="B44" s="112"/>
      <c r="C44" s="114"/>
      <c r="D44" s="70">
        <v>0.02</v>
      </c>
      <c r="E44" s="42">
        <f t="shared" ref="E44" si="20">(B44+C44)*D44</f>
        <v>0</v>
      </c>
      <c r="F44" s="8"/>
    </row>
    <row r="45" spans="1:6" ht="32.1" customHeight="1">
      <c r="A45" s="21"/>
      <c r="B45" s="112"/>
      <c r="C45" s="114"/>
      <c r="D45" s="70"/>
      <c r="E45" s="42"/>
      <c r="F45" s="8"/>
    </row>
    <row r="46" spans="1:6" ht="32.1" customHeight="1">
      <c r="A46" s="21" t="s">
        <v>186</v>
      </c>
      <c r="B46" s="114"/>
      <c r="C46" s="112"/>
      <c r="D46" s="70">
        <v>0.03</v>
      </c>
      <c r="E46" s="42">
        <f t="shared" ref="E46" si="21">(B46+C46)*D46</f>
        <v>0</v>
      </c>
      <c r="F46" s="8"/>
    </row>
    <row r="47" spans="1:6" ht="32.1" customHeight="1">
      <c r="A47" s="21"/>
      <c r="B47" s="114"/>
      <c r="C47" s="112"/>
      <c r="D47" s="70"/>
      <c r="E47" s="42"/>
      <c r="F47" s="8"/>
    </row>
    <row r="48" spans="1:6" ht="32.1" customHeight="1">
      <c r="A48" s="21" t="s">
        <v>187</v>
      </c>
      <c r="B48" s="114"/>
      <c r="C48" s="114"/>
      <c r="D48" s="70">
        <v>0.02</v>
      </c>
      <c r="E48" s="42">
        <f t="shared" ref="E48" si="22">(B48+C48)*D48</f>
        <v>0</v>
      </c>
      <c r="F48" s="8"/>
    </row>
    <row r="49" spans="1:6" ht="32.1" customHeight="1">
      <c r="A49" s="21"/>
      <c r="B49" s="114"/>
      <c r="C49" s="114"/>
      <c r="D49" s="70"/>
      <c r="E49" s="42"/>
      <c r="F49" s="8"/>
    </row>
    <row r="50" spans="1:6" ht="32.1" customHeight="1">
      <c r="A50" s="21" t="s">
        <v>188</v>
      </c>
      <c r="B50" s="112"/>
      <c r="C50" s="112"/>
      <c r="D50" s="70">
        <v>0.03</v>
      </c>
      <c r="E50" s="42">
        <f t="shared" ref="E50" si="23">(B50+C50)*D50</f>
        <v>0</v>
      </c>
      <c r="F50" s="8"/>
    </row>
    <row r="51" spans="1:6" ht="32.1" customHeight="1">
      <c r="A51" s="21"/>
      <c r="B51" s="112"/>
      <c r="C51" s="112"/>
      <c r="D51" s="70"/>
      <c r="E51" s="42"/>
      <c r="F51" s="8"/>
    </row>
    <row r="52" spans="1:6" ht="32.1" customHeight="1">
      <c r="A52" s="21" t="s">
        <v>189</v>
      </c>
      <c r="B52" s="112"/>
      <c r="C52" s="114"/>
      <c r="D52" s="70">
        <v>0.03</v>
      </c>
      <c r="E52" s="42">
        <f t="shared" ref="E52" si="24">(B52+C52)*D52</f>
        <v>0</v>
      </c>
      <c r="F52" s="8"/>
    </row>
    <row r="53" spans="1:6" ht="32.1" customHeight="1">
      <c r="A53" s="21"/>
      <c r="B53" s="112"/>
      <c r="C53" s="114"/>
      <c r="D53" s="70"/>
      <c r="E53" s="42"/>
      <c r="F53" s="8"/>
    </row>
    <row r="54" spans="1:6" ht="32.1" customHeight="1">
      <c r="A54" s="21" t="s">
        <v>190</v>
      </c>
      <c r="B54" s="114"/>
      <c r="C54" s="112"/>
      <c r="D54" s="70">
        <v>0.03</v>
      </c>
      <c r="E54" s="42">
        <f t="shared" ref="E54" si="25">(B54+C54)*D54</f>
        <v>0</v>
      </c>
      <c r="F54" s="8"/>
    </row>
    <row r="55" spans="1:6" ht="32.1" customHeight="1">
      <c r="A55" s="21"/>
      <c r="B55" s="114"/>
      <c r="C55" s="112"/>
      <c r="D55" s="70"/>
      <c r="E55" s="42"/>
      <c r="F55" s="8"/>
    </row>
    <row r="56" spans="1:6" ht="32.1" customHeight="1">
      <c r="A56" s="21" t="s">
        <v>191</v>
      </c>
      <c r="B56" s="115"/>
      <c r="C56" s="114"/>
      <c r="D56" s="70">
        <v>0.03</v>
      </c>
      <c r="E56" s="42">
        <f t="shared" ref="E56" si="26">(B56+C56)*D56</f>
        <v>0</v>
      </c>
      <c r="F56" s="8"/>
    </row>
    <row r="57" spans="1:6" ht="32.1" customHeight="1">
      <c r="A57" s="21"/>
      <c r="B57" s="114"/>
      <c r="C57" s="114"/>
      <c r="D57" s="70"/>
      <c r="E57" s="42"/>
      <c r="F57" s="8"/>
    </row>
    <row r="58" spans="1:6" ht="32.1" customHeight="1">
      <c r="A58" s="21" t="s">
        <v>192</v>
      </c>
      <c r="B58" s="112"/>
      <c r="C58" s="112"/>
      <c r="D58" s="70">
        <v>0.03</v>
      </c>
      <c r="E58" s="42">
        <f t="shared" ref="E58" si="27">(B58+C58)*D58</f>
        <v>0</v>
      </c>
      <c r="F58" s="8"/>
    </row>
    <row r="59" spans="1:6" ht="32.1" customHeight="1">
      <c r="A59" s="21"/>
      <c r="B59" s="112"/>
      <c r="C59" s="112"/>
      <c r="D59" s="70"/>
      <c r="E59" s="42"/>
      <c r="F59" s="8"/>
    </row>
    <row r="60" spans="1:6" ht="32.1" customHeight="1">
      <c r="A60" s="21" t="s">
        <v>193</v>
      </c>
      <c r="B60" s="112"/>
      <c r="C60" s="114"/>
      <c r="D60" s="70">
        <v>0.02</v>
      </c>
      <c r="E60" s="42">
        <f t="shared" ref="E60" si="28">(B60+C60)*D60</f>
        <v>0</v>
      </c>
      <c r="F60" s="8"/>
    </row>
    <row r="61" spans="1:6" ht="32.1" customHeight="1">
      <c r="A61" s="21"/>
      <c r="B61" s="112"/>
      <c r="C61" s="114"/>
      <c r="D61" s="70"/>
      <c r="E61" s="42"/>
      <c r="F61" s="8"/>
    </row>
    <row r="62" spans="1:6" ht="32.1" customHeight="1">
      <c r="A62" s="21" t="s">
        <v>194</v>
      </c>
      <c r="B62" s="114"/>
      <c r="C62" s="112"/>
      <c r="D62" s="70">
        <v>0.02</v>
      </c>
      <c r="E62" s="42">
        <f t="shared" ref="E62" si="29">(B62+C62)*D62</f>
        <v>0</v>
      </c>
      <c r="F62" s="8"/>
    </row>
    <row r="63" spans="1:6" ht="28.5" customHeight="1">
      <c r="A63" s="21"/>
      <c r="B63" s="114"/>
      <c r="C63" s="112"/>
      <c r="D63" s="70"/>
      <c r="E63" s="42"/>
      <c r="F63" s="141"/>
    </row>
    <row r="64" spans="1:6" ht="28.5" customHeight="1">
      <c r="A64" s="21" t="s">
        <v>195</v>
      </c>
      <c r="B64" s="114"/>
      <c r="C64" s="114"/>
      <c r="D64" s="70">
        <v>0.03</v>
      </c>
      <c r="E64" s="42">
        <f t="shared" ref="E64" si="30">(B64+C64)*D64</f>
        <v>0</v>
      </c>
      <c r="F64" s="144"/>
    </row>
    <row r="65" spans="1:6" ht="28.5" customHeight="1">
      <c r="A65" s="21"/>
      <c r="B65" s="114"/>
      <c r="C65" s="114"/>
      <c r="D65" s="70"/>
      <c r="E65" s="42"/>
      <c r="F65" s="141"/>
    </row>
    <row r="66" spans="1:6" ht="28.5" customHeight="1">
      <c r="A66" s="21" t="s">
        <v>196</v>
      </c>
      <c r="B66" s="112"/>
      <c r="C66" s="112"/>
      <c r="D66" s="70">
        <v>0.03</v>
      </c>
      <c r="E66" s="42">
        <f t="shared" ref="E66" si="31">(B66+C66)*D66</f>
        <v>0</v>
      </c>
      <c r="F66" s="141"/>
    </row>
    <row r="67" spans="1:6" ht="28.5" customHeight="1">
      <c r="A67" s="21"/>
      <c r="B67" s="112"/>
      <c r="C67" s="112"/>
      <c r="D67" s="70"/>
      <c r="E67" s="42"/>
      <c r="F67" s="141"/>
    </row>
    <row r="68" spans="1:6" ht="28.5" customHeight="1">
      <c r="A68" s="21" t="s">
        <v>197</v>
      </c>
      <c r="B68" s="112"/>
      <c r="C68" s="114"/>
      <c r="D68" s="70">
        <v>0.02</v>
      </c>
      <c r="E68" s="42">
        <f t="shared" ref="E68" si="32">(B68+C68)*D68</f>
        <v>0</v>
      </c>
      <c r="F68" s="141"/>
    </row>
    <row r="69" spans="1:6" ht="28.5" customHeight="1">
      <c r="A69" s="21"/>
      <c r="B69" s="112"/>
      <c r="C69" s="112"/>
      <c r="D69" s="42"/>
      <c r="E69" s="42"/>
      <c r="F69" s="141"/>
    </row>
    <row r="70" spans="1:6" ht="15.6">
      <c r="A70" s="141"/>
      <c r="B70" s="141"/>
      <c r="C70" s="141"/>
      <c r="D70" s="116">
        <f>SUM(D2:D69)</f>
        <v>1.0000000000000002</v>
      </c>
      <c r="E70" s="87">
        <f>SUM(E8:E69)</f>
        <v>0</v>
      </c>
      <c r="F70" s="144" t="s">
        <v>138</v>
      </c>
    </row>
    <row r="71" spans="1:6" ht="15.6">
      <c r="A71" s="141"/>
      <c r="B71" s="141"/>
      <c r="C71" s="141"/>
      <c r="D71" s="141"/>
      <c r="E71" s="141"/>
      <c r="F71" s="141"/>
    </row>
    <row r="72" spans="1:6" ht="15.6" customHeight="1">
      <c r="A72" s="160" t="s">
        <v>198</v>
      </c>
      <c r="B72" s="160"/>
      <c r="C72" s="160"/>
      <c r="D72" s="141"/>
      <c r="E72" s="141"/>
      <c r="F72" s="141"/>
    </row>
    <row r="73" spans="1:6" ht="15.6">
      <c r="A73" s="141"/>
      <c r="B73" s="141"/>
      <c r="C73" s="141"/>
      <c r="D73" s="141"/>
      <c r="E73" s="141"/>
      <c r="F73" s="141"/>
    </row>
    <row r="74" spans="1:6" ht="15.6">
      <c r="A74" s="141"/>
      <c r="B74" s="141"/>
      <c r="C74" s="141"/>
      <c r="D74" s="141"/>
      <c r="E74" s="141"/>
      <c r="F74" s="141"/>
    </row>
    <row r="75" spans="1:6" ht="15.6">
      <c r="A75" s="141"/>
      <c r="B75" s="141"/>
      <c r="C75" s="141"/>
      <c r="D75" s="141"/>
      <c r="E75" s="141"/>
      <c r="F75" s="141"/>
    </row>
    <row r="76" spans="1:6" ht="15.6">
      <c r="A76" s="141"/>
      <c r="B76" s="141"/>
      <c r="C76" s="141"/>
      <c r="D76" s="141"/>
      <c r="E76" s="141"/>
      <c r="F76" s="141"/>
    </row>
    <row r="77" spans="1:6" ht="15.6">
      <c r="A77" s="141"/>
      <c r="B77" s="141"/>
      <c r="C77" s="141"/>
      <c r="D77" s="140"/>
      <c r="E77" s="141"/>
      <c r="F77" s="141"/>
    </row>
    <row r="78" spans="1:6" ht="15.6">
      <c r="A78" s="141"/>
      <c r="B78" s="141"/>
      <c r="C78" s="141"/>
      <c r="D78" s="141"/>
      <c r="E78" s="141"/>
      <c r="F78" s="141"/>
    </row>
    <row r="79" spans="1:6" ht="15.6">
      <c r="A79" s="141"/>
      <c r="B79" s="141"/>
      <c r="C79" s="141"/>
      <c r="D79" s="141"/>
      <c r="E79" s="141"/>
      <c r="F79" s="141"/>
    </row>
    <row r="80" spans="1:6" ht="15.6">
      <c r="A80" s="141"/>
      <c r="B80" s="141"/>
      <c r="C80" s="141"/>
      <c r="D80" s="141"/>
      <c r="E80" s="141"/>
      <c r="F80" s="141"/>
    </row>
    <row r="81" spans="1:1" ht="15.6">
      <c r="A81" s="141"/>
    </row>
    <row r="82" spans="1:1" ht="15.6">
      <c r="A82" s="141"/>
    </row>
    <row r="83" spans="1:1" ht="15.6">
      <c r="A83" s="141"/>
    </row>
    <row r="84" spans="1:1" ht="15.6">
      <c r="A84" s="140"/>
    </row>
    <row r="85" spans="1:1" ht="15.6">
      <c r="A85" s="140"/>
    </row>
    <row r="86" spans="1:1" ht="15.6">
      <c r="A86" s="140"/>
    </row>
    <row r="87" spans="1:1" ht="15.6">
      <c r="A87" s="140"/>
    </row>
  </sheetData>
  <sheetProtection formatRows="0"/>
  <mergeCells count="1">
    <mergeCell ref="A72:C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2025-09-29T11:34:29Z</dcterms:modified>
  <cp:category/>
  <cp:contentStatus/>
</cp:coreProperties>
</file>